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8" documentId="8_{0ED65FCA-127F-4BCF-BDAC-7040704873F5}" xr6:coauthVersionLast="47" xr6:coauthVersionMax="47" xr10:uidLastSave="{9308B63B-4EB2-4B71-B402-B2B9190DB303}"/>
  <bookViews>
    <workbookView xWindow="-24120" yWindow="-120" windowWidth="24240" windowHeight="13140" tabRatio="758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20" l="1"/>
  <c r="V60" i="20"/>
  <c r="T59" i="20"/>
  <c r="V59" i="20"/>
  <c r="T58" i="20"/>
  <c r="V58" i="20"/>
  <c r="U57" i="20"/>
  <c r="V57" i="20"/>
  <c r="U56" i="20"/>
  <c r="V56" i="20"/>
  <c r="T55" i="20"/>
  <c r="V55" i="20"/>
  <c r="T54" i="20"/>
  <c r="V54" i="20"/>
  <c r="T53" i="20"/>
  <c r="V53" i="20"/>
  <c r="T52" i="20"/>
  <c r="V52" i="20"/>
  <c r="T51" i="20"/>
  <c r="V51" i="20"/>
  <c r="T50" i="20"/>
  <c r="V50" i="20"/>
  <c r="U49" i="20"/>
  <c r="V49" i="20"/>
  <c r="U48" i="20"/>
  <c r="V48" i="20"/>
  <c r="T47" i="20"/>
  <c r="V47" i="20"/>
  <c r="T46" i="20"/>
  <c r="V46" i="20"/>
  <c r="T45" i="20"/>
  <c r="V45" i="20"/>
  <c r="T44" i="20"/>
  <c r="V44" i="20"/>
  <c r="V43" i="20"/>
  <c r="T42" i="20"/>
  <c r="V42" i="20"/>
  <c r="U41" i="20"/>
  <c r="V41" i="20"/>
  <c r="U40" i="20"/>
  <c r="V40" i="20"/>
  <c r="T39" i="20"/>
  <c r="V39" i="20"/>
  <c r="T38" i="20"/>
  <c r="V38" i="20"/>
  <c r="T37" i="20"/>
  <c r="V37" i="20"/>
  <c r="T36" i="20"/>
  <c r="V36" i="20"/>
  <c r="T35" i="20"/>
  <c r="V35" i="20"/>
  <c r="V34" i="20"/>
  <c r="U33" i="20"/>
  <c r="V33" i="20"/>
  <c r="U32" i="20"/>
  <c r="V32" i="20"/>
  <c r="T31" i="20"/>
  <c r="V31" i="20"/>
  <c r="T30" i="20"/>
  <c r="V30" i="20"/>
  <c r="T29" i="20"/>
  <c r="V29" i="20"/>
  <c r="T28" i="20"/>
  <c r="V28" i="20"/>
  <c r="T27" i="20"/>
  <c r="V27" i="20"/>
  <c r="T26" i="20"/>
  <c r="V26" i="20"/>
  <c r="V25" i="20"/>
  <c r="U24" i="20"/>
  <c r="V24" i="20"/>
  <c r="T23" i="20"/>
  <c r="V23" i="20"/>
  <c r="T22" i="20"/>
  <c r="V22" i="20"/>
  <c r="T21" i="20"/>
  <c r="V21" i="20"/>
  <c r="T20" i="20"/>
  <c r="V20" i="20"/>
  <c r="T19" i="20"/>
  <c r="V19" i="20"/>
  <c r="T18" i="20"/>
  <c r="V18" i="20"/>
  <c r="U17" i="20"/>
  <c r="V17" i="20"/>
  <c r="U16" i="20"/>
  <c r="V16" i="20"/>
  <c r="T15" i="20"/>
  <c r="V15" i="20"/>
  <c r="T14" i="20"/>
  <c r="V14" i="20"/>
  <c r="T13" i="20"/>
  <c r="V13" i="20"/>
  <c r="T12" i="20"/>
  <c r="V12" i="20"/>
  <c r="T11" i="20"/>
  <c r="V11" i="20"/>
  <c r="J48" i="26"/>
  <c r="I48" i="26"/>
  <c r="H48" i="26"/>
  <c r="G48" i="26"/>
  <c r="J47" i="26"/>
  <c r="J40" i="26"/>
  <c r="I40" i="26"/>
  <c r="H40" i="26"/>
  <c r="G40" i="26"/>
  <c r="J32" i="26"/>
  <c r="I32" i="26"/>
  <c r="H32" i="26"/>
  <c r="G32" i="26"/>
  <c r="H24" i="26"/>
  <c r="H16" i="26"/>
  <c r="G16" i="26"/>
  <c r="H15" i="26"/>
  <c r="K64" i="13"/>
  <c r="F45" i="13"/>
  <c r="H43" i="13"/>
  <c r="J37" i="13"/>
  <c r="J33" i="13"/>
  <c r="L28" i="13"/>
  <c r="H23" i="13"/>
  <c r="J16" i="26"/>
  <c r="I16" i="26"/>
  <c r="I39" i="26" l="1"/>
  <c r="G47" i="26"/>
  <c r="I54" i="26"/>
  <c r="J14" i="26"/>
  <c r="J22" i="26"/>
  <c r="J30" i="26"/>
  <c r="J38" i="26"/>
  <c r="J46" i="26"/>
  <c r="J54" i="26"/>
  <c r="G43" i="21"/>
  <c r="G54" i="26"/>
  <c r="G25" i="21"/>
  <c r="H34" i="21"/>
  <c r="H39" i="26"/>
  <c r="H47" i="26"/>
  <c r="J56" i="26"/>
  <c r="I14" i="26"/>
  <c r="I22" i="26"/>
  <c r="I30" i="26"/>
  <c r="I38" i="26"/>
  <c r="J23" i="26"/>
  <c r="J31" i="26"/>
  <c r="J39" i="26"/>
  <c r="H31" i="26"/>
  <c r="I15" i="26"/>
  <c r="I47" i="26"/>
  <c r="I49" i="13"/>
  <c r="G32" i="13"/>
  <c r="G36" i="13"/>
  <c r="I31" i="26"/>
  <c r="I23" i="26"/>
  <c r="K44" i="13"/>
  <c r="U54" i="20"/>
  <c r="T33" i="20"/>
  <c r="U30" i="20"/>
  <c r="T49" i="20"/>
  <c r="U46" i="20"/>
  <c r="T25" i="20"/>
  <c r="U22" i="20"/>
  <c r="T41" i="20"/>
  <c r="U38" i="20"/>
  <c r="T17" i="20"/>
  <c r="T57" i="20"/>
  <c r="U14" i="20"/>
  <c r="U11" i="20"/>
  <c r="T56" i="20"/>
  <c r="U53" i="20"/>
  <c r="T48" i="20"/>
  <c r="U45" i="20"/>
  <c r="T40" i="20"/>
  <c r="U37" i="20"/>
  <c r="T32" i="20"/>
  <c r="U29" i="20"/>
  <c r="T24" i="20"/>
  <c r="U21" i="20"/>
  <c r="T16" i="20"/>
  <c r="U13" i="20"/>
  <c r="U58" i="20"/>
  <c r="U50" i="20"/>
  <c r="U42" i="20"/>
  <c r="U34" i="20"/>
  <c r="U26" i="20"/>
  <c r="U18" i="20"/>
  <c r="U55" i="20"/>
  <c r="U47" i="20"/>
  <c r="U39" i="20"/>
  <c r="T34" i="20"/>
  <c r="U31" i="20"/>
  <c r="U23" i="20"/>
  <c r="U15" i="20"/>
  <c r="U60" i="20"/>
  <c r="U52" i="20"/>
  <c r="U44" i="20"/>
  <c r="U36" i="20"/>
  <c r="U28" i="20"/>
  <c r="U20" i="20"/>
  <c r="U12" i="20"/>
  <c r="U25" i="20"/>
  <c r="U59" i="20"/>
  <c r="U51" i="20"/>
  <c r="U43" i="20"/>
  <c r="U35" i="20"/>
  <c r="U27" i="20"/>
  <c r="U19" i="20"/>
  <c r="H54" i="26"/>
  <c r="T43" i="20"/>
  <c r="H20" i="13"/>
  <c r="C64" i="13"/>
  <c r="H46" i="26"/>
  <c r="E62" i="13"/>
  <c r="H23" i="26"/>
  <c r="G24" i="26"/>
  <c r="J29" i="26"/>
  <c r="J37" i="26"/>
  <c r="J45" i="26"/>
  <c r="I46" i="26"/>
  <c r="J53" i="26"/>
  <c r="I24" i="26"/>
  <c r="J24" i="26"/>
  <c r="D19" i="13"/>
  <c r="C31" i="13"/>
  <c r="D35" i="13"/>
  <c r="D43" i="13"/>
  <c r="E30" i="18"/>
  <c r="F49" i="13"/>
  <c r="H14" i="26"/>
  <c r="E30" i="13"/>
  <c r="D51" i="13"/>
  <c r="G18" i="26"/>
  <c r="G17" i="26"/>
  <c r="G25" i="26"/>
  <c r="G33" i="26"/>
  <c r="G41" i="26"/>
  <c r="G49" i="26"/>
  <c r="M18" i="13"/>
  <c r="F33" i="13"/>
  <c r="H17" i="26"/>
  <c r="H25" i="26"/>
  <c r="H33" i="26"/>
  <c r="G34" i="26"/>
  <c r="H41" i="26"/>
  <c r="H49" i="26"/>
  <c r="G50" i="26"/>
  <c r="U58" i="13"/>
  <c r="I17" i="26"/>
  <c r="H18" i="26"/>
  <c r="I25" i="26"/>
  <c r="I33" i="26"/>
  <c r="H34" i="26"/>
  <c r="I41" i="26"/>
  <c r="I49" i="26"/>
  <c r="H50" i="26"/>
  <c r="I57" i="26"/>
  <c r="H58" i="26"/>
  <c r="C32" i="13"/>
  <c r="D52" i="13"/>
  <c r="J17" i="26"/>
  <c r="J33" i="26"/>
  <c r="J41" i="26"/>
  <c r="J49" i="26"/>
  <c r="I50" i="26"/>
  <c r="J57" i="26"/>
  <c r="I58" i="26"/>
  <c r="P59" i="13"/>
  <c r="L52" i="13"/>
  <c r="U57" i="13"/>
  <c r="J58" i="26"/>
  <c r="O32" i="13"/>
  <c r="O36" i="13"/>
  <c r="E39" i="13"/>
  <c r="D15" i="18"/>
  <c r="E16" i="18"/>
  <c r="G15" i="26"/>
  <c r="H22" i="26"/>
  <c r="D14" i="18"/>
  <c r="E15" i="18"/>
  <c r="D22" i="18"/>
  <c r="E23" i="18"/>
  <c r="D30" i="18"/>
  <c r="E31" i="18"/>
  <c r="D38" i="18"/>
  <c r="E39" i="18"/>
  <c r="D46" i="18"/>
  <c r="E47" i="18"/>
  <c r="D54" i="18"/>
  <c r="E55" i="18"/>
  <c r="J15" i="26"/>
  <c r="G11" i="26"/>
  <c r="G19" i="26"/>
  <c r="G27" i="26"/>
  <c r="G59" i="26"/>
  <c r="C16" i="13"/>
  <c r="G20" i="13"/>
  <c r="C24" i="13"/>
  <c r="Q29" i="13"/>
  <c r="D36" i="13"/>
  <c r="D44" i="13"/>
  <c r="N45" i="13"/>
  <c r="C48" i="13"/>
  <c r="N49" i="13"/>
  <c r="C56" i="13"/>
  <c r="D18" i="18"/>
  <c r="E19" i="18"/>
  <c r="D26" i="18"/>
  <c r="E27" i="18"/>
  <c r="D34" i="18"/>
  <c r="E35" i="18"/>
  <c r="D42" i="18"/>
  <c r="E43" i="18"/>
  <c r="D50" i="18"/>
  <c r="E51" i="18"/>
  <c r="D58" i="18"/>
  <c r="E59" i="18"/>
  <c r="H11" i="26"/>
  <c r="I18" i="26"/>
  <c r="H27" i="26"/>
  <c r="I34" i="26"/>
  <c r="I42" i="26"/>
  <c r="H59" i="26"/>
  <c r="I11" i="26"/>
  <c r="J18" i="26"/>
  <c r="I27" i="26"/>
  <c r="J34" i="26"/>
  <c r="J42" i="26"/>
  <c r="I59" i="26"/>
  <c r="D20" i="13"/>
  <c r="I45" i="13"/>
  <c r="E23" i="13"/>
  <c r="E31" i="13"/>
  <c r="E47" i="13"/>
  <c r="E55" i="13"/>
  <c r="O56" i="13"/>
  <c r="E63" i="13"/>
  <c r="J11" i="26"/>
  <c r="G14" i="26"/>
  <c r="J19" i="26"/>
  <c r="G22" i="26"/>
  <c r="J27" i="26"/>
  <c r="J35" i="26"/>
  <c r="J59" i="26"/>
  <c r="N15" i="13"/>
  <c r="E22" i="13"/>
  <c r="M39" i="13"/>
  <c r="J13" i="26"/>
  <c r="J21" i="26"/>
  <c r="H55" i="26"/>
  <c r="G56" i="26"/>
  <c r="C63" i="13"/>
  <c r="E25" i="21"/>
  <c r="D21" i="18"/>
  <c r="E22" i="18"/>
  <c r="D29" i="18"/>
  <c r="D37" i="18"/>
  <c r="E38" i="18"/>
  <c r="D45" i="18"/>
  <c r="E46" i="18"/>
  <c r="D53" i="18"/>
  <c r="E54" i="18"/>
  <c r="I55" i="26"/>
  <c r="H56" i="26"/>
  <c r="G57" i="26"/>
  <c r="K15" i="13"/>
  <c r="J15" i="13"/>
  <c r="L15" i="13"/>
  <c r="I15" i="13"/>
  <c r="H15" i="13"/>
  <c r="I27" i="13"/>
  <c r="K27" i="13"/>
  <c r="J27" i="13"/>
  <c r="H27" i="13"/>
  <c r="L27" i="13"/>
  <c r="J31" i="13"/>
  <c r="I31" i="13"/>
  <c r="K31" i="13"/>
  <c r="H31" i="13"/>
  <c r="I35" i="13"/>
  <c r="K35" i="13"/>
  <c r="J35" i="13"/>
  <c r="L35" i="13"/>
  <c r="H35" i="13"/>
  <c r="J39" i="13"/>
  <c r="I39" i="13"/>
  <c r="K39" i="13"/>
  <c r="L39" i="13"/>
  <c r="U52" i="13"/>
  <c r="R52" i="13"/>
  <c r="T52" i="13"/>
  <c r="V52" i="13"/>
  <c r="S52" i="13"/>
  <c r="Q31" i="13"/>
  <c r="P31" i="13"/>
  <c r="O31" i="13"/>
  <c r="N31" i="13"/>
  <c r="M31" i="13"/>
  <c r="G38" i="13"/>
  <c r="F38" i="13"/>
  <c r="D38" i="13"/>
  <c r="C38" i="13"/>
  <c r="Q47" i="13"/>
  <c r="P47" i="13"/>
  <c r="O47" i="13"/>
  <c r="N47" i="13"/>
  <c r="M47" i="13"/>
  <c r="Q63" i="13"/>
  <c r="P63" i="13"/>
  <c r="O63" i="13"/>
  <c r="N63" i="13"/>
  <c r="M63" i="13"/>
  <c r="I16" i="21"/>
  <c r="H16" i="21"/>
  <c r="G16" i="21"/>
  <c r="E16" i="21"/>
  <c r="C16" i="21"/>
  <c r="F16" i="21"/>
  <c r="D16" i="21"/>
  <c r="R15" i="13"/>
  <c r="T15" i="13"/>
  <c r="V15" i="13"/>
  <c r="S15" i="13"/>
  <c r="U15" i="13"/>
  <c r="K18" i="13"/>
  <c r="J18" i="13"/>
  <c r="L18" i="13"/>
  <c r="I18" i="13"/>
  <c r="H18" i="13"/>
  <c r="U19" i="13"/>
  <c r="R19" i="13"/>
  <c r="T19" i="13"/>
  <c r="V19" i="13"/>
  <c r="S19" i="13"/>
  <c r="L22" i="13"/>
  <c r="H22" i="13"/>
  <c r="I22" i="13"/>
  <c r="K22" i="13"/>
  <c r="J22" i="13"/>
  <c r="S23" i="13"/>
  <c r="U23" i="13"/>
  <c r="R23" i="13"/>
  <c r="T23" i="13"/>
  <c r="K26" i="13"/>
  <c r="J26" i="13"/>
  <c r="L26" i="13"/>
  <c r="H26" i="13"/>
  <c r="U27" i="13"/>
  <c r="V27" i="13"/>
  <c r="R27" i="13"/>
  <c r="T27" i="13"/>
  <c r="S27" i="13"/>
  <c r="L30" i="13"/>
  <c r="H30" i="13"/>
  <c r="I30" i="13"/>
  <c r="K30" i="13"/>
  <c r="J30" i="13"/>
  <c r="V31" i="13"/>
  <c r="S31" i="13"/>
  <c r="U31" i="13"/>
  <c r="R31" i="13"/>
  <c r="T31" i="13"/>
  <c r="K34" i="13"/>
  <c r="J34" i="13"/>
  <c r="L34" i="13"/>
  <c r="H34" i="13"/>
  <c r="I34" i="13"/>
  <c r="U35" i="13"/>
  <c r="R35" i="13"/>
  <c r="T35" i="13"/>
  <c r="V35" i="13"/>
  <c r="L38" i="13"/>
  <c r="I38" i="13"/>
  <c r="K38" i="13"/>
  <c r="J38" i="13"/>
  <c r="H38" i="13"/>
  <c r="V39" i="13"/>
  <c r="S39" i="13"/>
  <c r="U39" i="13"/>
  <c r="R39" i="13"/>
  <c r="T39" i="13"/>
  <c r="K42" i="13"/>
  <c r="J42" i="13"/>
  <c r="L42" i="13"/>
  <c r="H42" i="13"/>
  <c r="I42" i="13"/>
  <c r="U43" i="13"/>
  <c r="R43" i="13"/>
  <c r="T43" i="13"/>
  <c r="V43" i="13"/>
  <c r="S43" i="13"/>
  <c r="L46" i="13"/>
  <c r="I46" i="13"/>
  <c r="K46" i="13"/>
  <c r="H46" i="13"/>
  <c r="J46" i="13"/>
  <c r="V47" i="13"/>
  <c r="S47" i="13"/>
  <c r="U47" i="13"/>
  <c r="R47" i="13"/>
  <c r="T47" i="13"/>
  <c r="K50" i="13"/>
  <c r="J50" i="13"/>
  <c r="L50" i="13"/>
  <c r="H50" i="13"/>
  <c r="I50" i="13"/>
  <c r="U51" i="13"/>
  <c r="R51" i="13"/>
  <c r="T51" i="13"/>
  <c r="V51" i="13"/>
  <c r="L54" i="13"/>
  <c r="I54" i="13"/>
  <c r="K54" i="13"/>
  <c r="H54" i="13"/>
  <c r="V55" i="13"/>
  <c r="S55" i="13"/>
  <c r="U55" i="13"/>
  <c r="R55" i="13"/>
  <c r="T55" i="13"/>
  <c r="K58" i="13"/>
  <c r="J58" i="13"/>
  <c r="L58" i="13"/>
  <c r="H58" i="13"/>
  <c r="I58" i="13"/>
  <c r="U59" i="13"/>
  <c r="R59" i="13"/>
  <c r="T59" i="13"/>
  <c r="V59" i="13"/>
  <c r="S59" i="13"/>
  <c r="L62" i="13"/>
  <c r="I62" i="13"/>
  <c r="K62" i="13"/>
  <c r="J62" i="13"/>
  <c r="H62" i="13"/>
  <c r="V63" i="13"/>
  <c r="S63" i="13"/>
  <c r="U63" i="13"/>
  <c r="R63" i="13"/>
  <c r="T63" i="13"/>
  <c r="D13" i="18"/>
  <c r="E14" i="18"/>
  <c r="H15" i="21"/>
  <c r="G15" i="21"/>
  <c r="F15" i="21"/>
  <c r="D15" i="21"/>
  <c r="I15" i="21"/>
  <c r="E15" i="21"/>
  <c r="C15" i="21"/>
  <c r="H23" i="21"/>
  <c r="G23" i="21"/>
  <c r="F23" i="21"/>
  <c r="D23" i="21"/>
  <c r="I23" i="21"/>
  <c r="E23" i="21"/>
  <c r="C23" i="21"/>
  <c r="H31" i="21"/>
  <c r="G31" i="21"/>
  <c r="F31" i="21"/>
  <c r="D31" i="21"/>
  <c r="I31" i="21"/>
  <c r="E31" i="21"/>
  <c r="C31" i="21"/>
  <c r="H39" i="21"/>
  <c r="G39" i="21"/>
  <c r="F39" i="21"/>
  <c r="D39" i="21"/>
  <c r="I39" i="21"/>
  <c r="E39" i="21"/>
  <c r="C39" i="21"/>
  <c r="H47" i="21"/>
  <c r="G47" i="21"/>
  <c r="F47" i="21"/>
  <c r="D47" i="21"/>
  <c r="I47" i="21"/>
  <c r="E47" i="21"/>
  <c r="C47" i="21"/>
  <c r="H55" i="21"/>
  <c r="G55" i="21"/>
  <c r="F55" i="21"/>
  <c r="D55" i="21"/>
  <c r="I55" i="21"/>
  <c r="E55" i="21"/>
  <c r="C55" i="21"/>
  <c r="L31" i="13"/>
  <c r="V23" i="13"/>
  <c r="V28" i="13"/>
  <c r="U28" i="13"/>
  <c r="R28" i="13"/>
  <c r="T28" i="13"/>
  <c r="S28" i="13"/>
  <c r="U44" i="13"/>
  <c r="R44" i="13"/>
  <c r="T44" i="13"/>
  <c r="S44" i="13"/>
  <c r="V44" i="13"/>
  <c r="I51" i="13"/>
  <c r="K51" i="13"/>
  <c r="J51" i="13"/>
  <c r="H51" i="13"/>
  <c r="J55" i="13"/>
  <c r="I55" i="13"/>
  <c r="K55" i="13"/>
  <c r="L55" i="13"/>
  <c r="I59" i="13"/>
  <c r="K59" i="13"/>
  <c r="J59" i="13"/>
  <c r="L59" i="13"/>
  <c r="Q51" i="13"/>
  <c r="N51" i="13"/>
  <c r="M51" i="13"/>
  <c r="P51" i="13"/>
  <c r="O51" i="13"/>
  <c r="G54" i="13"/>
  <c r="F54" i="13"/>
  <c r="D54" i="13"/>
  <c r="C54" i="13"/>
  <c r="G17" i="13"/>
  <c r="C17" i="13"/>
  <c r="E17" i="13"/>
  <c r="D17" i="13"/>
  <c r="Q18" i="13"/>
  <c r="P18" i="13"/>
  <c r="O18" i="13"/>
  <c r="N18" i="13"/>
  <c r="G21" i="13"/>
  <c r="D21" i="13"/>
  <c r="F21" i="13"/>
  <c r="C21" i="13"/>
  <c r="E21" i="13"/>
  <c r="P22" i="13"/>
  <c r="O22" i="13"/>
  <c r="Q22" i="13"/>
  <c r="N22" i="13"/>
  <c r="M22" i="13"/>
  <c r="G25" i="13"/>
  <c r="C25" i="13"/>
  <c r="E25" i="13"/>
  <c r="F25" i="13"/>
  <c r="D25" i="13"/>
  <c r="Q26" i="13"/>
  <c r="O26" i="13"/>
  <c r="M26" i="13"/>
  <c r="P26" i="13"/>
  <c r="D29" i="13"/>
  <c r="G29" i="13"/>
  <c r="C29" i="13"/>
  <c r="E29" i="13"/>
  <c r="P30" i="13"/>
  <c r="O30" i="13"/>
  <c r="Q30" i="13"/>
  <c r="N30" i="13"/>
  <c r="M30" i="13"/>
  <c r="G33" i="13"/>
  <c r="C33" i="13"/>
  <c r="E33" i="13"/>
  <c r="D33" i="13"/>
  <c r="Q34" i="13"/>
  <c r="P34" i="13"/>
  <c r="O34" i="13"/>
  <c r="N34" i="13"/>
  <c r="M34" i="13"/>
  <c r="G37" i="13"/>
  <c r="D37" i="13"/>
  <c r="F37" i="13"/>
  <c r="C37" i="13"/>
  <c r="E37" i="13"/>
  <c r="P38" i="13"/>
  <c r="O38" i="13"/>
  <c r="N38" i="13"/>
  <c r="Q38" i="13"/>
  <c r="G41" i="13"/>
  <c r="C41" i="13"/>
  <c r="E41" i="13"/>
  <c r="F41" i="13"/>
  <c r="D41" i="13"/>
  <c r="Q42" i="13"/>
  <c r="O42" i="13"/>
  <c r="M42" i="13"/>
  <c r="P42" i="13"/>
  <c r="N42" i="13"/>
  <c r="D45" i="13"/>
  <c r="G45" i="13"/>
  <c r="C45" i="13"/>
  <c r="E45" i="13"/>
  <c r="P46" i="13"/>
  <c r="O46" i="13"/>
  <c r="N46" i="13"/>
  <c r="Q46" i="13"/>
  <c r="M46" i="13"/>
  <c r="G49" i="13"/>
  <c r="C49" i="13"/>
  <c r="E49" i="13"/>
  <c r="D49" i="13"/>
  <c r="Q50" i="13"/>
  <c r="P50" i="13"/>
  <c r="O50" i="13"/>
  <c r="N50" i="13"/>
  <c r="M50" i="13"/>
  <c r="G53" i="13"/>
  <c r="D53" i="13"/>
  <c r="F53" i="13"/>
  <c r="C53" i="13"/>
  <c r="E53" i="13"/>
  <c r="P54" i="13"/>
  <c r="O54" i="13"/>
  <c r="Q54" i="13"/>
  <c r="N54" i="13"/>
  <c r="M54" i="13"/>
  <c r="G57" i="13"/>
  <c r="C57" i="13"/>
  <c r="E57" i="13"/>
  <c r="F57" i="13"/>
  <c r="D57" i="13"/>
  <c r="Q58" i="13"/>
  <c r="O58" i="13"/>
  <c r="N58" i="13"/>
  <c r="D61" i="13"/>
  <c r="G61" i="13"/>
  <c r="C61" i="13"/>
  <c r="E61" i="13"/>
  <c r="P62" i="13"/>
  <c r="O62" i="13"/>
  <c r="Q62" i="13"/>
  <c r="N62" i="13"/>
  <c r="D12" i="18"/>
  <c r="E13" i="18"/>
  <c r="E37" i="18"/>
  <c r="C55" i="13"/>
  <c r="C23" i="13"/>
  <c r="F29" i="13"/>
  <c r="G16" i="13"/>
  <c r="P58" i="13"/>
  <c r="T48" i="13"/>
  <c r="V48" i="13"/>
  <c r="S48" i="13"/>
  <c r="U48" i="13"/>
  <c r="R48" i="13"/>
  <c r="T56" i="13"/>
  <c r="V56" i="13"/>
  <c r="S56" i="13"/>
  <c r="U56" i="13"/>
  <c r="R56" i="13"/>
  <c r="T64" i="13"/>
  <c r="V64" i="13"/>
  <c r="S64" i="13"/>
  <c r="U64" i="13"/>
  <c r="R64" i="13"/>
  <c r="Q43" i="13"/>
  <c r="N43" i="13"/>
  <c r="P43" i="13"/>
  <c r="M43" i="13"/>
  <c r="O43" i="13"/>
  <c r="G46" i="13"/>
  <c r="F46" i="13"/>
  <c r="D46" i="13"/>
  <c r="C46" i="13"/>
  <c r="L17" i="13"/>
  <c r="J17" i="13"/>
  <c r="I17" i="13"/>
  <c r="H17" i="13"/>
  <c r="K17" i="13"/>
  <c r="R18" i="13"/>
  <c r="T18" i="13"/>
  <c r="V18" i="13"/>
  <c r="S18" i="13"/>
  <c r="U18" i="13"/>
  <c r="L21" i="13"/>
  <c r="H21" i="13"/>
  <c r="K21" i="13"/>
  <c r="J21" i="13"/>
  <c r="I21" i="13"/>
  <c r="V22" i="13"/>
  <c r="S22" i="13"/>
  <c r="U22" i="13"/>
  <c r="R22" i="13"/>
  <c r="T22" i="13"/>
  <c r="L25" i="13"/>
  <c r="H25" i="13"/>
  <c r="K25" i="13"/>
  <c r="J25" i="13"/>
  <c r="V26" i="13"/>
  <c r="R26" i="13"/>
  <c r="T26" i="13"/>
  <c r="S26" i="13"/>
  <c r="U26" i="13"/>
  <c r="L29" i="13"/>
  <c r="H29" i="13"/>
  <c r="K29" i="13"/>
  <c r="I29" i="13"/>
  <c r="J29" i="13"/>
  <c r="V30" i="13"/>
  <c r="S30" i="13"/>
  <c r="U30" i="13"/>
  <c r="R30" i="13"/>
  <c r="T30" i="13"/>
  <c r="L33" i="13"/>
  <c r="H33" i="13"/>
  <c r="I33" i="13"/>
  <c r="K33" i="13"/>
  <c r="R34" i="13"/>
  <c r="T34" i="13"/>
  <c r="V34" i="13"/>
  <c r="S34" i="13"/>
  <c r="U34" i="13"/>
  <c r="L37" i="13"/>
  <c r="H37" i="13"/>
  <c r="K37" i="13"/>
  <c r="I37" i="13"/>
  <c r="V38" i="13"/>
  <c r="S38" i="13"/>
  <c r="U38" i="13"/>
  <c r="R38" i="13"/>
  <c r="T38" i="13"/>
  <c r="L41" i="13"/>
  <c r="H41" i="13"/>
  <c r="J41" i="13"/>
  <c r="I41" i="13"/>
  <c r="R42" i="13"/>
  <c r="T42" i="13"/>
  <c r="V42" i="13"/>
  <c r="S42" i="13"/>
  <c r="U42" i="13"/>
  <c r="L45" i="13"/>
  <c r="H45" i="13"/>
  <c r="K45" i="13"/>
  <c r="J45" i="13"/>
  <c r="V46" i="13"/>
  <c r="S46" i="13"/>
  <c r="U46" i="13"/>
  <c r="R46" i="13"/>
  <c r="T46" i="13"/>
  <c r="L49" i="13"/>
  <c r="H49" i="13"/>
  <c r="K49" i="13"/>
  <c r="J49" i="13"/>
  <c r="R50" i="13"/>
  <c r="T50" i="13"/>
  <c r="V50" i="13"/>
  <c r="S50" i="13"/>
  <c r="U50" i="13"/>
  <c r="L53" i="13"/>
  <c r="H53" i="13"/>
  <c r="K53" i="13"/>
  <c r="I53" i="13"/>
  <c r="J53" i="13"/>
  <c r="V54" i="13"/>
  <c r="S54" i="13"/>
  <c r="U54" i="13"/>
  <c r="R54" i="13"/>
  <c r="T54" i="13"/>
  <c r="L57" i="13"/>
  <c r="H57" i="13"/>
  <c r="I57" i="13"/>
  <c r="K57" i="13"/>
  <c r="R58" i="13"/>
  <c r="T58" i="13"/>
  <c r="V58" i="13"/>
  <c r="S58" i="13"/>
  <c r="L61" i="13"/>
  <c r="H61" i="13"/>
  <c r="K61" i="13"/>
  <c r="J61" i="13"/>
  <c r="I61" i="13"/>
  <c r="V62" i="13"/>
  <c r="S62" i="13"/>
  <c r="U62" i="13"/>
  <c r="R62" i="13"/>
  <c r="T62" i="13"/>
  <c r="D11" i="18"/>
  <c r="E12" i="18"/>
  <c r="F17" i="13"/>
  <c r="H59" i="13"/>
  <c r="I26" i="13"/>
  <c r="M62" i="13"/>
  <c r="N26" i="13"/>
  <c r="V20" i="13"/>
  <c r="U20" i="13"/>
  <c r="R20" i="13"/>
  <c r="T20" i="13"/>
  <c r="S20" i="13"/>
  <c r="J23" i="13"/>
  <c r="I23" i="13"/>
  <c r="K23" i="13"/>
  <c r="L23" i="13"/>
  <c r="U36" i="13"/>
  <c r="R36" i="13"/>
  <c r="T36" i="13"/>
  <c r="S36" i="13"/>
  <c r="V36" i="13"/>
  <c r="Q19" i="13"/>
  <c r="N19" i="13"/>
  <c r="M19" i="13"/>
  <c r="P19" i="13"/>
  <c r="O19" i="13"/>
  <c r="Q23" i="13"/>
  <c r="P23" i="13"/>
  <c r="O23" i="13"/>
  <c r="N23" i="13"/>
  <c r="M23" i="13"/>
  <c r="Q35" i="13"/>
  <c r="N35" i="13"/>
  <c r="P35" i="13"/>
  <c r="M35" i="13"/>
  <c r="O35" i="13"/>
  <c r="G58" i="13"/>
  <c r="C58" i="13"/>
  <c r="E58" i="13"/>
  <c r="F58" i="13"/>
  <c r="D58" i="13"/>
  <c r="G62" i="13"/>
  <c r="F62" i="13"/>
  <c r="D62" i="13"/>
  <c r="C62" i="13"/>
  <c r="I24" i="21"/>
  <c r="H24" i="21"/>
  <c r="G24" i="21"/>
  <c r="E24" i="21"/>
  <c r="F24" i="21"/>
  <c r="D24" i="21"/>
  <c r="C24" i="21"/>
  <c r="I40" i="21"/>
  <c r="H40" i="21"/>
  <c r="G40" i="21"/>
  <c r="E40" i="21"/>
  <c r="F40" i="21"/>
  <c r="D40" i="21"/>
  <c r="C40" i="21"/>
  <c r="E38" i="13"/>
  <c r="L51" i="13"/>
  <c r="F16" i="13"/>
  <c r="E16" i="13"/>
  <c r="D16" i="13"/>
  <c r="Q17" i="13"/>
  <c r="P17" i="13"/>
  <c r="M17" i="13"/>
  <c r="O17" i="13"/>
  <c r="N17" i="13"/>
  <c r="F20" i="13"/>
  <c r="C20" i="13"/>
  <c r="E20" i="13"/>
  <c r="P21" i="13"/>
  <c r="Q21" i="13"/>
  <c r="M21" i="13"/>
  <c r="O21" i="13"/>
  <c r="N21" i="13"/>
  <c r="F24" i="13"/>
  <c r="E24" i="13"/>
  <c r="G24" i="13"/>
  <c r="D24" i="13"/>
  <c r="Q25" i="13"/>
  <c r="P25" i="13"/>
  <c r="M25" i="13"/>
  <c r="O25" i="13"/>
  <c r="G28" i="13"/>
  <c r="C28" i="13"/>
  <c r="E28" i="13"/>
  <c r="F28" i="13"/>
  <c r="P29" i="13"/>
  <c r="M29" i="13"/>
  <c r="N29" i="13"/>
  <c r="O29" i="13"/>
  <c r="F32" i="13"/>
  <c r="E32" i="13"/>
  <c r="D32" i="13"/>
  <c r="Q33" i="13"/>
  <c r="P33" i="13"/>
  <c r="M33" i="13"/>
  <c r="O33" i="13"/>
  <c r="N33" i="13"/>
  <c r="F36" i="13"/>
  <c r="C36" i="13"/>
  <c r="E36" i="13"/>
  <c r="P37" i="13"/>
  <c r="Q37" i="13"/>
  <c r="M37" i="13"/>
  <c r="O37" i="13"/>
  <c r="N37" i="13"/>
  <c r="F40" i="13"/>
  <c r="E40" i="13"/>
  <c r="G40" i="13"/>
  <c r="D40" i="13"/>
  <c r="Q41" i="13"/>
  <c r="P41" i="13"/>
  <c r="M41" i="13"/>
  <c r="O41" i="13"/>
  <c r="N41" i="13"/>
  <c r="G44" i="13"/>
  <c r="C44" i="13"/>
  <c r="E44" i="13"/>
  <c r="F44" i="13"/>
  <c r="P45" i="13"/>
  <c r="M45" i="13"/>
  <c r="Q45" i="13"/>
  <c r="O45" i="13"/>
  <c r="F48" i="13"/>
  <c r="E48" i="13"/>
  <c r="D48" i="13"/>
  <c r="Q49" i="13"/>
  <c r="P49" i="13"/>
  <c r="M49" i="13"/>
  <c r="O49" i="13"/>
  <c r="F52" i="13"/>
  <c r="C52" i="13"/>
  <c r="E52" i="13"/>
  <c r="P53" i="13"/>
  <c r="Q53" i="13"/>
  <c r="M53" i="13"/>
  <c r="N53" i="13"/>
  <c r="F56" i="13"/>
  <c r="E56" i="13"/>
  <c r="G56" i="13"/>
  <c r="D56" i="13"/>
  <c r="Q57" i="13"/>
  <c r="P57" i="13"/>
  <c r="M57" i="13"/>
  <c r="O57" i="13"/>
  <c r="N57" i="13"/>
  <c r="G60" i="13"/>
  <c r="C60" i="13"/>
  <c r="E60" i="13"/>
  <c r="F60" i="13"/>
  <c r="P61" i="13"/>
  <c r="M61" i="13"/>
  <c r="O61" i="13"/>
  <c r="Q61" i="13"/>
  <c r="N61" i="13"/>
  <c r="F64" i="13"/>
  <c r="E64" i="13"/>
  <c r="D64" i="13"/>
  <c r="D10" i="18"/>
  <c r="E11" i="18"/>
  <c r="G20" i="26"/>
  <c r="C47" i="13"/>
  <c r="E54" i="13"/>
  <c r="G64" i="13"/>
  <c r="H55" i="13"/>
  <c r="I25" i="13"/>
  <c r="K41" i="13"/>
  <c r="M58" i="13"/>
  <c r="N25" i="13"/>
  <c r="V16" i="13"/>
  <c r="T16" i="13"/>
  <c r="S16" i="13"/>
  <c r="U16" i="13"/>
  <c r="R16" i="13"/>
  <c r="V24" i="13"/>
  <c r="T24" i="13"/>
  <c r="S24" i="13"/>
  <c r="U24" i="13"/>
  <c r="R24" i="13"/>
  <c r="T40" i="13"/>
  <c r="V40" i="13"/>
  <c r="S40" i="13"/>
  <c r="U40" i="13"/>
  <c r="R40" i="13"/>
  <c r="J47" i="13"/>
  <c r="I47" i="13"/>
  <c r="K47" i="13"/>
  <c r="H47" i="13"/>
  <c r="L47" i="13"/>
  <c r="J63" i="13"/>
  <c r="I63" i="13"/>
  <c r="K63" i="13"/>
  <c r="H63" i="13"/>
  <c r="L63" i="13"/>
  <c r="Q15" i="13"/>
  <c r="P15" i="13"/>
  <c r="O15" i="13"/>
  <c r="M15" i="13"/>
  <c r="G18" i="13"/>
  <c r="F18" i="13"/>
  <c r="C18" i="13"/>
  <c r="E18" i="13"/>
  <c r="D18" i="13"/>
  <c r="G26" i="13"/>
  <c r="C26" i="13"/>
  <c r="E26" i="13"/>
  <c r="F26" i="13"/>
  <c r="D26" i="13"/>
  <c r="Q27" i="13"/>
  <c r="N27" i="13"/>
  <c r="M27" i="13"/>
  <c r="O27" i="13"/>
  <c r="P27" i="13"/>
  <c r="G30" i="13"/>
  <c r="F30" i="13"/>
  <c r="D30" i="13"/>
  <c r="C30" i="13"/>
  <c r="Q59" i="13"/>
  <c r="N59" i="13"/>
  <c r="M59" i="13"/>
  <c r="O59" i="13"/>
  <c r="I32" i="21"/>
  <c r="H32" i="21"/>
  <c r="G32" i="21"/>
  <c r="E32" i="21"/>
  <c r="C32" i="21"/>
  <c r="F32" i="21"/>
  <c r="D32" i="21"/>
  <c r="I48" i="21"/>
  <c r="H48" i="21"/>
  <c r="G48" i="21"/>
  <c r="E48" i="21"/>
  <c r="C48" i="21"/>
  <c r="F48" i="21"/>
  <c r="D48" i="21"/>
  <c r="I56" i="21"/>
  <c r="H56" i="21"/>
  <c r="G56" i="21"/>
  <c r="E56" i="21"/>
  <c r="F56" i="21"/>
  <c r="D56" i="21"/>
  <c r="C56" i="21"/>
  <c r="J16" i="13"/>
  <c r="L16" i="13"/>
  <c r="I16" i="13"/>
  <c r="H16" i="13"/>
  <c r="K16" i="13"/>
  <c r="T17" i="13"/>
  <c r="V17" i="13"/>
  <c r="S17" i="13"/>
  <c r="R17" i="13"/>
  <c r="U17" i="13"/>
  <c r="I20" i="13"/>
  <c r="J20" i="13"/>
  <c r="L20" i="13"/>
  <c r="V21" i="13"/>
  <c r="S21" i="13"/>
  <c r="U21" i="13"/>
  <c r="R21" i="13"/>
  <c r="T21" i="13"/>
  <c r="J24" i="13"/>
  <c r="L24" i="13"/>
  <c r="H24" i="13"/>
  <c r="I24" i="13"/>
  <c r="T25" i="13"/>
  <c r="S25" i="13"/>
  <c r="V25" i="13"/>
  <c r="R25" i="13"/>
  <c r="U25" i="13"/>
  <c r="I28" i="13"/>
  <c r="J28" i="13"/>
  <c r="K28" i="13"/>
  <c r="H28" i="13"/>
  <c r="V29" i="13"/>
  <c r="S29" i="13"/>
  <c r="U29" i="13"/>
  <c r="R29" i="13"/>
  <c r="T29" i="13"/>
  <c r="J32" i="13"/>
  <c r="L32" i="13"/>
  <c r="H32" i="13"/>
  <c r="I32" i="13"/>
  <c r="K32" i="13"/>
  <c r="T33" i="13"/>
  <c r="V33" i="13"/>
  <c r="S33" i="13"/>
  <c r="U33" i="13"/>
  <c r="R33" i="13"/>
  <c r="I36" i="13"/>
  <c r="J36" i="13"/>
  <c r="L36" i="13"/>
  <c r="K36" i="13"/>
  <c r="H36" i="13"/>
  <c r="S37" i="13"/>
  <c r="U37" i="13"/>
  <c r="R37" i="13"/>
  <c r="T37" i="13"/>
  <c r="V37" i="13"/>
  <c r="J40" i="13"/>
  <c r="L40" i="13"/>
  <c r="H40" i="13"/>
  <c r="I40" i="13"/>
  <c r="K40" i="13"/>
  <c r="T41" i="13"/>
  <c r="V41" i="13"/>
  <c r="S41" i="13"/>
  <c r="R41" i="13"/>
  <c r="U41" i="13"/>
  <c r="I44" i="13"/>
  <c r="J44" i="13"/>
  <c r="H44" i="13"/>
  <c r="L44" i="13"/>
  <c r="S45" i="13"/>
  <c r="U45" i="13"/>
  <c r="R45" i="13"/>
  <c r="T45" i="13"/>
  <c r="V45" i="13"/>
  <c r="J48" i="13"/>
  <c r="L48" i="13"/>
  <c r="H48" i="13"/>
  <c r="I48" i="13"/>
  <c r="K48" i="13"/>
  <c r="T49" i="13"/>
  <c r="V49" i="13"/>
  <c r="S49" i="13"/>
  <c r="R49" i="13"/>
  <c r="U49" i="13"/>
  <c r="I52" i="13"/>
  <c r="J52" i="13"/>
  <c r="K52" i="13"/>
  <c r="H52" i="13"/>
  <c r="S53" i="13"/>
  <c r="U53" i="13"/>
  <c r="R53" i="13"/>
  <c r="T53" i="13"/>
  <c r="V53" i="13"/>
  <c r="J56" i="13"/>
  <c r="L56" i="13"/>
  <c r="H56" i="13"/>
  <c r="I56" i="13"/>
  <c r="K56" i="13"/>
  <c r="T57" i="13"/>
  <c r="V57" i="13"/>
  <c r="S57" i="13"/>
  <c r="R57" i="13"/>
  <c r="I60" i="13"/>
  <c r="J60" i="13"/>
  <c r="H60" i="13"/>
  <c r="L60" i="13"/>
  <c r="K60" i="13"/>
  <c r="S61" i="13"/>
  <c r="U61" i="13"/>
  <c r="R61" i="13"/>
  <c r="T61" i="13"/>
  <c r="V61" i="13"/>
  <c r="J64" i="13"/>
  <c r="L64" i="13"/>
  <c r="H64" i="13"/>
  <c r="I64" i="13"/>
  <c r="E10" i="18"/>
  <c r="C40" i="13"/>
  <c r="D60" i="13"/>
  <c r="D28" i="13"/>
  <c r="G52" i="13"/>
  <c r="J57" i="13"/>
  <c r="K24" i="13"/>
  <c r="S51" i="13"/>
  <c r="I19" i="13"/>
  <c r="H19" i="13"/>
  <c r="K19" i="13"/>
  <c r="J19" i="13"/>
  <c r="L19" i="13"/>
  <c r="V32" i="13"/>
  <c r="T32" i="13"/>
  <c r="S32" i="13"/>
  <c r="U32" i="13"/>
  <c r="R32" i="13"/>
  <c r="I43" i="13"/>
  <c r="K43" i="13"/>
  <c r="J43" i="13"/>
  <c r="L43" i="13"/>
  <c r="U60" i="13"/>
  <c r="R60" i="13"/>
  <c r="T60" i="13"/>
  <c r="S60" i="13"/>
  <c r="V60" i="13"/>
  <c r="G22" i="13"/>
  <c r="F22" i="13"/>
  <c r="D22" i="13"/>
  <c r="C22" i="13"/>
  <c r="G34" i="13"/>
  <c r="F34" i="13"/>
  <c r="C34" i="13"/>
  <c r="E34" i="13"/>
  <c r="D34" i="13"/>
  <c r="Q39" i="13"/>
  <c r="P39" i="13"/>
  <c r="O39" i="13"/>
  <c r="N39" i="13"/>
  <c r="G42" i="13"/>
  <c r="C42" i="13"/>
  <c r="E42" i="13"/>
  <c r="F42" i="13"/>
  <c r="D42" i="13"/>
  <c r="G50" i="13"/>
  <c r="F50" i="13"/>
  <c r="C50" i="13"/>
  <c r="E50" i="13"/>
  <c r="D50" i="13"/>
  <c r="Q55" i="13"/>
  <c r="P55" i="13"/>
  <c r="O55" i="13"/>
  <c r="N55" i="13"/>
  <c r="M55" i="13"/>
  <c r="G15" i="13"/>
  <c r="F15" i="13"/>
  <c r="C15" i="13"/>
  <c r="E15" i="13"/>
  <c r="D15" i="13"/>
  <c r="Q16" i="13"/>
  <c r="P16" i="13"/>
  <c r="M16" i="13"/>
  <c r="N16" i="13"/>
  <c r="O16" i="13"/>
  <c r="F19" i="13"/>
  <c r="E19" i="13"/>
  <c r="G19" i="13"/>
  <c r="C19" i="13"/>
  <c r="P20" i="13"/>
  <c r="Q20" i="13"/>
  <c r="N20" i="13"/>
  <c r="M20" i="13"/>
  <c r="O20" i="13"/>
  <c r="F23" i="13"/>
  <c r="G23" i="13"/>
  <c r="D23" i="13"/>
  <c r="Q24" i="13"/>
  <c r="P24" i="13"/>
  <c r="M24" i="13"/>
  <c r="N24" i="13"/>
  <c r="O24" i="13"/>
  <c r="F27" i="13"/>
  <c r="G27" i="13"/>
  <c r="C27" i="13"/>
  <c r="E27" i="13"/>
  <c r="P28" i="13"/>
  <c r="Q28" i="13"/>
  <c r="N28" i="13"/>
  <c r="M28" i="13"/>
  <c r="O28" i="13"/>
  <c r="F31" i="13"/>
  <c r="D31" i="13"/>
  <c r="G31" i="13"/>
  <c r="Q32" i="13"/>
  <c r="P32" i="13"/>
  <c r="M32" i="13"/>
  <c r="N32" i="13"/>
  <c r="F35" i="13"/>
  <c r="G35" i="13"/>
  <c r="C35" i="13"/>
  <c r="E35" i="13"/>
  <c r="P36" i="13"/>
  <c r="Q36" i="13"/>
  <c r="N36" i="13"/>
  <c r="M36" i="13"/>
  <c r="F39" i="13"/>
  <c r="G39" i="13"/>
  <c r="D39" i="13"/>
  <c r="Q40" i="13"/>
  <c r="P40" i="13"/>
  <c r="M40" i="13"/>
  <c r="N40" i="13"/>
  <c r="O40" i="13"/>
  <c r="F43" i="13"/>
  <c r="G43" i="13"/>
  <c r="C43" i="13"/>
  <c r="E43" i="13"/>
  <c r="P44" i="13"/>
  <c r="Q44" i="13"/>
  <c r="N44" i="13"/>
  <c r="M44" i="13"/>
  <c r="O44" i="13"/>
  <c r="F47" i="13"/>
  <c r="D47" i="13"/>
  <c r="G47" i="13"/>
  <c r="Q48" i="13"/>
  <c r="P48" i="13"/>
  <c r="M48" i="13"/>
  <c r="N48" i="13"/>
  <c r="O48" i="13"/>
  <c r="F51" i="13"/>
  <c r="G51" i="13"/>
  <c r="C51" i="13"/>
  <c r="E51" i="13"/>
  <c r="P52" i="13"/>
  <c r="Q52" i="13"/>
  <c r="N52" i="13"/>
  <c r="M52" i="13"/>
  <c r="O52" i="13"/>
  <c r="F55" i="13"/>
  <c r="G55" i="13"/>
  <c r="D55" i="13"/>
  <c r="Q56" i="13"/>
  <c r="P56" i="13"/>
  <c r="M56" i="13"/>
  <c r="N56" i="13"/>
  <c r="F59" i="13"/>
  <c r="G59" i="13"/>
  <c r="C59" i="13"/>
  <c r="E59" i="13"/>
  <c r="P60" i="13"/>
  <c r="Q60" i="13"/>
  <c r="N60" i="13"/>
  <c r="M60" i="13"/>
  <c r="O60" i="13"/>
  <c r="F63" i="13"/>
  <c r="D63" i="13"/>
  <c r="G63" i="13"/>
  <c r="Q64" i="13"/>
  <c r="P64" i="13"/>
  <c r="M64" i="13"/>
  <c r="N64" i="13"/>
  <c r="O64" i="13"/>
  <c r="D16" i="18"/>
  <c r="D24" i="18"/>
  <c r="D56" i="18"/>
  <c r="I52" i="26"/>
  <c r="C39" i="13"/>
  <c r="D59" i="13"/>
  <c r="D27" i="13"/>
  <c r="E46" i="13"/>
  <c r="F61" i="13"/>
  <c r="G48" i="13"/>
  <c r="H39" i="13"/>
  <c r="J54" i="13"/>
  <c r="K20" i="13"/>
  <c r="M38" i="13"/>
  <c r="O53" i="13"/>
  <c r="S35" i="13"/>
  <c r="D20" i="18"/>
  <c r="E21" i="18"/>
  <c r="D28" i="18"/>
  <c r="E29" i="18"/>
  <c r="D36" i="18"/>
  <c r="D44" i="18"/>
  <c r="E45" i="18"/>
  <c r="D52" i="18"/>
  <c r="E53" i="18"/>
  <c r="G26" i="26"/>
  <c r="G42" i="26"/>
  <c r="J55" i="26"/>
  <c r="I56" i="26"/>
  <c r="H57" i="26"/>
  <c r="G58" i="26"/>
  <c r="G14" i="21"/>
  <c r="F14" i="21"/>
  <c r="E14" i="21"/>
  <c r="C14" i="21"/>
  <c r="I14" i="21"/>
  <c r="H14" i="21"/>
  <c r="D14" i="21"/>
  <c r="G22" i="21"/>
  <c r="F22" i="21"/>
  <c r="E22" i="21"/>
  <c r="C22" i="21"/>
  <c r="I22" i="21"/>
  <c r="H22" i="21"/>
  <c r="D22" i="21"/>
  <c r="G30" i="21"/>
  <c r="F30" i="21"/>
  <c r="E30" i="21"/>
  <c r="C30" i="21"/>
  <c r="I30" i="21"/>
  <c r="H30" i="21"/>
  <c r="D30" i="21"/>
  <c r="G38" i="21"/>
  <c r="F38" i="21"/>
  <c r="E38" i="21"/>
  <c r="C38" i="21"/>
  <c r="I38" i="21"/>
  <c r="H38" i="21"/>
  <c r="D38" i="21"/>
  <c r="G46" i="21"/>
  <c r="F46" i="21"/>
  <c r="E46" i="21"/>
  <c r="C46" i="21"/>
  <c r="I46" i="21"/>
  <c r="H46" i="21"/>
  <c r="D46" i="21"/>
  <c r="G54" i="21"/>
  <c r="F54" i="21"/>
  <c r="E54" i="21"/>
  <c r="C54" i="21"/>
  <c r="I54" i="21"/>
  <c r="H54" i="21"/>
  <c r="D54" i="21"/>
  <c r="F34" i="21"/>
  <c r="D19" i="18"/>
  <c r="E20" i="18"/>
  <c r="D27" i="18"/>
  <c r="E28" i="18"/>
  <c r="D35" i="18"/>
  <c r="E36" i="18"/>
  <c r="D43" i="18"/>
  <c r="E44" i="18"/>
  <c r="D51" i="18"/>
  <c r="E52" i="18"/>
  <c r="D59" i="18"/>
  <c r="H26" i="26"/>
  <c r="G35" i="26"/>
  <c r="H42" i="26"/>
  <c r="G43" i="26"/>
  <c r="G51" i="26"/>
  <c r="F13" i="21"/>
  <c r="E13" i="21"/>
  <c r="D13" i="21"/>
  <c r="H13" i="21"/>
  <c r="G13" i="21"/>
  <c r="C13" i="21"/>
  <c r="I13" i="21"/>
  <c r="F21" i="21"/>
  <c r="E21" i="21"/>
  <c r="D21" i="21"/>
  <c r="I21" i="21"/>
  <c r="H21" i="21"/>
  <c r="G21" i="21"/>
  <c r="C21" i="21"/>
  <c r="F29" i="21"/>
  <c r="E29" i="21"/>
  <c r="D29" i="21"/>
  <c r="H29" i="21"/>
  <c r="G29" i="21"/>
  <c r="C29" i="21"/>
  <c r="I29" i="21"/>
  <c r="F37" i="21"/>
  <c r="E37" i="21"/>
  <c r="D37" i="21"/>
  <c r="I37" i="21"/>
  <c r="H37" i="21"/>
  <c r="G37" i="21"/>
  <c r="C37" i="21"/>
  <c r="F45" i="21"/>
  <c r="E45" i="21"/>
  <c r="D45" i="21"/>
  <c r="H45" i="21"/>
  <c r="G45" i="21"/>
  <c r="C45" i="21"/>
  <c r="I45" i="21"/>
  <c r="F53" i="21"/>
  <c r="E53" i="21"/>
  <c r="D53" i="21"/>
  <c r="I53" i="21"/>
  <c r="H53" i="21"/>
  <c r="G53" i="21"/>
  <c r="G12" i="26"/>
  <c r="H19" i="26"/>
  <c r="J25" i="26"/>
  <c r="I26" i="26"/>
  <c r="G28" i="26"/>
  <c r="H35" i="26"/>
  <c r="G36" i="26"/>
  <c r="H43" i="26"/>
  <c r="G44" i="26"/>
  <c r="H51" i="26"/>
  <c r="G52" i="26"/>
  <c r="G60" i="26"/>
  <c r="E12" i="21"/>
  <c r="D12" i="21"/>
  <c r="C12" i="21"/>
  <c r="I12" i="21"/>
  <c r="H12" i="21"/>
  <c r="G12" i="21"/>
  <c r="F12" i="21"/>
  <c r="E20" i="21"/>
  <c r="D20" i="21"/>
  <c r="C20" i="21"/>
  <c r="I20" i="21"/>
  <c r="G20" i="21"/>
  <c r="F20" i="21"/>
  <c r="H20" i="21"/>
  <c r="E28" i="21"/>
  <c r="D28" i="21"/>
  <c r="C28" i="21"/>
  <c r="I28" i="21"/>
  <c r="H28" i="21"/>
  <c r="G28" i="21"/>
  <c r="F28" i="21"/>
  <c r="E36" i="21"/>
  <c r="D36" i="21"/>
  <c r="C36" i="21"/>
  <c r="I36" i="21"/>
  <c r="G36" i="21"/>
  <c r="F36" i="21"/>
  <c r="H36" i="21"/>
  <c r="E44" i="21"/>
  <c r="D44" i="21"/>
  <c r="C44" i="21"/>
  <c r="I44" i="21"/>
  <c r="H44" i="21"/>
  <c r="G44" i="21"/>
  <c r="F44" i="21"/>
  <c r="E52" i="21"/>
  <c r="D52" i="21"/>
  <c r="C52" i="21"/>
  <c r="I52" i="21"/>
  <c r="G52" i="21"/>
  <c r="F52" i="21"/>
  <c r="E60" i="21"/>
  <c r="D60" i="21"/>
  <c r="C60" i="21"/>
  <c r="I60" i="21"/>
  <c r="H60" i="21"/>
  <c r="G60" i="21"/>
  <c r="F60" i="21"/>
  <c r="D17" i="18"/>
  <c r="E18" i="18"/>
  <c r="D25" i="18"/>
  <c r="E26" i="18"/>
  <c r="D33" i="18"/>
  <c r="E34" i="18"/>
  <c r="D41" i="18"/>
  <c r="E42" i="18"/>
  <c r="D49" i="18"/>
  <c r="E50" i="18"/>
  <c r="D57" i="18"/>
  <c r="E58" i="18"/>
  <c r="H12" i="26"/>
  <c r="G13" i="26"/>
  <c r="I19" i="26"/>
  <c r="H20" i="26"/>
  <c r="G21" i="26"/>
  <c r="J26" i="26"/>
  <c r="H28" i="26"/>
  <c r="G29" i="26"/>
  <c r="I35" i="26"/>
  <c r="H36" i="26"/>
  <c r="G37" i="26"/>
  <c r="I43" i="26"/>
  <c r="H44" i="26"/>
  <c r="G45" i="26"/>
  <c r="J50" i="26"/>
  <c r="I51" i="26"/>
  <c r="H52" i="26"/>
  <c r="G53" i="26"/>
  <c r="H60" i="26"/>
  <c r="I11" i="21"/>
  <c r="C11" i="21"/>
  <c r="E11" i="21"/>
  <c r="G11" i="21"/>
  <c r="H11" i="21"/>
  <c r="D11" i="21"/>
  <c r="F11" i="21"/>
  <c r="D19" i="21"/>
  <c r="C19" i="21"/>
  <c r="H19" i="21"/>
  <c r="I19" i="21"/>
  <c r="G19" i="21"/>
  <c r="F19" i="21"/>
  <c r="E19" i="21"/>
  <c r="D27" i="21"/>
  <c r="C27" i="21"/>
  <c r="H27" i="21"/>
  <c r="F27" i="21"/>
  <c r="E27" i="21"/>
  <c r="I27" i="21"/>
  <c r="G27" i="21"/>
  <c r="D35" i="21"/>
  <c r="C35" i="21"/>
  <c r="H35" i="21"/>
  <c r="I35" i="21"/>
  <c r="G35" i="21"/>
  <c r="F35" i="21"/>
  <c r="E35" i="21"/>
  <c r="D43" i="21"/>
  <c r="C43" i="21"/>
  <c r="H43" i="21"/>
  <c r="F43" i="21"/>
  <c r="E43" i="21"/>
  <c r="D51" i="21"/>
  <c r="C51" i="21"/>
  <c r="H51" i="21"/>
  <c r="I51" i="21"/>
  <c r="G51" i="21"/>
  <c r="F51" i="21"/>
  <c r="E51" i="21"/>
  <c r="D59" i="21"/>
  <c r="C59" i="21"/>
  <c r="H59" i="21"/>
  <c r="F59" i="21"/>
  <c r="E59" i="21"/>
  <c r="I59" i="21"/>
  <c r="G59" i="21"/>
  <c r="I43" i="21"/>
  <c r="E17" i="18"/>
  <c r="E25" i="18"/>
  <c r="D32" i="18"/>
  <c r="E33" i="18"/>
  <c r="D40" i="18"/>
  <c r="E41" i="18"/>
  <c r="D48" i="18"/>
  <c r="E49" i="18"/>
  <c r="E57" i="18"/>
  <c r="I12" i="26"/>
  <c r="H13" i="26"/>
  <c r="I20" i="26"/>
  <c r="H21" i="26"/>
  <c r="I28" i="26"/>
  <c r="H29" i="26"/>
  <c r="G30" i="26"/>
  <c r="I36" i="26"/>
  <c r="H37" i="26"/>
  <c r="G38" i="26"/>
  <c r="J43" i="26"/>
  <c r="I44" i="26"/>
  <c r="H45" i="26"/>
  <c r="G46" i="26"/>
  <c r="J51" i="26"/>
  <c r="H53" i="26"/>
  <c r="I60" i="26"/>
  <c r="C18" i="21"/>
  <c r="I18" i="21"/>
  <c r="G18" i="21"/>
  <c r="E18" i="21"/>
  <c r="D18" i="21"/>
  <c r="H18" i="21"/>
  <c r="F18" i="21"/>
  <c r="C26" i="21"/>
  <c r="I26" i="21"/>
  <c r="G26" i="21"/>
  <c r="H26" i="21"/>
  <c r="F26" i="21"/>
  <c r="E26" i="21"/>
  <c r="D26" i="21"/>
  <c r="C34" i="21"/>
  <c r="I34" i="21"/>
  <c r="G34" i="21"/>
  <c r="E34" i="21"/>
  <c r="D34" i="21"/>
  <c r="C42" i="21"/>
  <c r="I42" i="21"/>
  <c r="G42" i="21"/>
  <c r="H42" i="21"/>
  <c r="F42" i="21"/>
  <c r="E42" i="21"/>
  <c r="D42" i="21"/>
  <c r="C50" i="21"/>
  <c r="I50" i="21"/>
  <c r="G50" i="21"/>
  <c r="E50" i="21"/>
  <c r="D50" i="21"/>
  <c r="H50" i="21"/>
  <c r="F50" i="21"/>
  <c r="C58" i="21"/>
  <c r="I58" i="21"/>
  <c r="G58" i="21"/>
  <c r="H58" i="21"/>
  <c r="F58" i="21"/>
  <c r="E58" i="21"/>
  <c r="D58" i="21"/>
  <c r="H52" i="21"/>
  <c r="D23" i="18"/>
  <c r="E24" i="18"/>
  <c r="D31" i="18"/>
  <c r="E32" i="18"/>
  <c r="D39" i="18"/>
  <c r="E40" i="18"/>
  <c r="D47" i="18"/>
  <c r="E48" i="18"/>
  <c r="D55" i="18"/>
  <c r="E56" i="18"/>
  <c r="J12" i="26"/>
  <c r="I13" i="26"/>
  <c r="J20" i="26"/>
  <c r="I21" i="26"/>
  <c r="G23" i="26"/>
  <c r="J28" i="26"/>
  <c r="I29" i="26"/>
  <c r="H30" i="26"/>
  <c r="G31" i="26"/>
  <c r="J36" i="26"/>
  <c r="I37" i="26"/>
  <c r="H38" i="26"/>
  <c r="G39" i="26"/>
  <c r="J44" i="26"/>
  <c r="I45" i="26"/>
  <c r="J52" i="26"/>
  <c r="I53" i="26"/>
  <c r="G55" i="26"/>
  <c r="J60" i="26"/>
  <c r="I17" i="21"/>
  <c r="H17" i="21"/>
  <c r="F17" i="21"/>
  <c r="G17" i="21"/>
  <c r="E17" i="21"/>
  <c r="D17" i="21"/>
  <c r="C17" i="21"/>
  <c r="I25" i="21"/>
  <c r="H25" i="21"/>
  <c r="F25" i="21"/>
  <c r="D25" i="21"/>
  <c r="C25" i="21"/>
  <c r="I33" i="21"/>
  <c r="H33" i="21"/>
  <c r="F33" i="21"/>
  <c r="G33" i="21"/>
  <c r="E33" i="21"/>
  <c r="D33" i="21"/>
  <c r="C33" i="21"/>
  <c r="I41" i="21"/>
  <c r="H41" i="21"/>
  <c r="F41" i="21"/>
  <c r="D41" i="21"/>
  <c r="C41" i="21"/>
  <c r="G41" i="21"/>
  <c r="E41" i="21"/>
  <c r="I49" i="21"/>
  <c r="H49" i="21"/>
  <c r="F49" i="21"/>
  <c r="G49" i="21"/>
  <c r="E49" i="21"/>
  <c r="D49" i="21"/>
  <c r="C49" i="21"/>
  <c r="I57" i="21"/>
  <c r="H57" i="21"/>
  <c r="F57" i="21"/>
  <c r="D57" i="21"/>
  <c r="C57" i="21"/>
  <c r="G57" i="21"/>
  <c r="E57" i="21"/>
  <c r="C53" i="21"/>
  <c r="J61" i="19"/>
  <c r="L61" i="19"/>
  <c r="K61" i="19"/>
  <c r="I61" i="19"/>
  <c r="I61" i="26" l="1"/>
  <c r="H61" i="26"/>
  <c r="J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G61" i="21" l="1"/>
  <c r="F61" i="21"/>
  <c r="E61" i="21"/>
  <c r="D61" i="21"/>
  <c r="I61" i="21"/>
  <c r="H61" i="21"/>
  <c r="C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T65" i="13" l="1"/>
  <c r="V65" i="13"/>
  <c r="S65" i="13"/>
  <c r="U65" i="13"/>
  <c r="R65" i="13"/>
  <c r="Q65" i="13"/>
  <c r="P65" i="13"/>
  <c r="M65" i="13"/>
  <c r="O65" i="13"/>
  <c r="N65" i="13"/>
  <c r="E60" i="18"/>
  <c r="L65" i="13"/>
  <c r="I65" i="13"/>
  <c r="H65" i="13"/>
  <c r="J65" i="13"/>
  <c r="K65" i="13"/>
  <c r="D60" i="18"/>
  <c r="G65" i="13"/>
  <c r="E65" i="13"/>
  <c r="D65" i="13"/>
  <c r="F65" i="13"/>
  <c r="C65" i="13"/>
  <c r="C61" i="6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R61" i="20" l="1"/>
  <c r="T61" i="20" s="1"/>
  <c r="S61" i="20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W12" i="20"/>
  <c r="X12" i="20"/>
  <c r="W13" i="20"/>
  <c r="X13" i="20"/>
  <c r="W14" i="20"/>
  <c r="X14" i="20"/>
  <c r="W15" i="20"/>
  <c r="X15" i="20"/>
  <c r="W16" i="20"/>
  <c r="X16" i="20"/>
  <c r="W17" i="20"/>
  <c r="X17" i="20"/>
  <c r="W18" i="20"/>
  <c r="X18" i="20"/>
  <c r="W19" i="20"/>
  <c r="X19" i="20"/>
  <c r="W20" i="20"/>
  <c r="X20" i="20"/>
  <c r="W21" i="20"/>
  <c r="X21" i="20"/>
  <c r="W22" i="20"/>
  <c r="X22" i="20"/>
  <c r="W23" i="20"/>
  <c r="X23" i="20"/>
  <c r="W24" i="20"/>
  <c r="X24" i="20"/>
  <c r="W25" i="20"/>
  <c r="X25" i="20"/>
  <c r="W26" i="20"/>
  <c r="X26" i="20"/>
  <c r="W27" i="20"/>
  <c r="X27" i="20"/>
  <c r="W28" i="20"/>
  <c r="X28" i="20"/>
  <c r="W29" i="20"/>
  <c r="X29" i="20"/>
  <c r="W30" i="20"/>
  <c r="X30" i="20"/>
  <c r="W31" i="20"/>
  <c r="X31" i="20"/>
  <c r="W32" i="20"/>
  <c r="X32" i="20"/>
  <c r="W33" i="20"/>
  <c r="X33" i="20"/>
  <c r="W34" i="20"/>
  <c r="X34" i="20"/>
  <c r="W35" i="20"/>
  <c r="X35" i="20"/>
  <c r="W36" i="20"/>
  <c r="X36" i="20"/>
  <c r="W37" i="20"/>
  <c r="X37" i="20"/>
  <c r="W38" i="20"/>
  <c r="X38" i="20"/>
  <c r="W39" i="20"/>
  <c r="X39" i="20"/>
  <c r="W40" i="20"/>
  <c r="X40" i="20"/>
  <c r="W41" i="20"/>
  <c r="X41" i="20"/>
  <c r="W42" i="20"/>
  <c r="X42" i="20"/>
  <c r="W43" i="20"/>
  <c r="X43" i="20"/>
  <c r="W44" i="20"/>
  <c r="X44" i="20"/>
  <c r="W45" i="20"/>
  <c r="X45" i="20"/>
  <c r="W46" i="20"/>
  <c r="X46" i="20"/>
  <c r="W47" i="20"/>
  <c r="X47" i="20"/>
  <c r="W48" i="20"/>
  <c r="X48" i="20"/>
  <c r="W49" i="20"/>
  <c r="X49" i="20"/>
  <c r="W50" i="20"/>
  <c r="X50" i="20"/>
  <c r="W51" i="20"/>
  <c r="X51" i="20"/>
  <c r="W52" i="20"/>
  <c r="X52" i="20"/>
  <c r="W53" i="20"/>
  <c r="X53" i="20"/>
  <c r="W54" i="20"/>
  <c r="X54" i="20"/>
  <c r="W55" i="20"/>
  <c r="X55" i="20"/>
  <c r="W56" i="20"/>
  <c r="X56" i="20"/>
  <c r="W57" i="20"/>
  <c r="X57" i="20"/>
  <c r="W58" i="20"/>
  <c r="X58" i="20"/>
  <c r="W59" i="20"/>
  <c r="X59" i="20"/>
  <c r="W60" i="20"/>
  <c r="X60" i="20"/>
  <c r="X11" i="20"/>
  <c r="W11" i="20"/>
  <c r="U61" i="20" l="1"/>
  <c r="V61" i="20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</calcChain>
</file>

<file path=xl/sharedStrings.xml><?xml version="1.0" encoding="utf-8"?>
<sst xmlns="http://schemas.openxmlformats.org/spreadsheetml/2006/main" count="1756" uniqueCount="297">
  <si>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</si>
  <si>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</si>
  <si>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</si>
  <si>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</si>
  <si>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</si>
  <si>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</si>
  <si>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</si>
  <si>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</si>
  <si>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</si>
  <si>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</si>
  <si>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</si>
  <si>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</si>
  <si>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</si>
  <si>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</si>
  <si>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</si>
  <si>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</si>
  <si>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</si>
  <si>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</si>
  <si>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</si>
  <si>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</si>
  <si>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</si>
  <si>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</si>
  <si>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</si>
  <si>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</si>
  <si>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</si>
  <si>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</si>
  <si>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</si>
  <si>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</si>
  <si>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</si>
  <si>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</si>
  <si>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</si>
  <si>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</si>
  <si>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</si>
  <si>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</si>
  <si>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</si>
  <si>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</si>
  <si>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</si>
  <si>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</si>
  <si>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</si>
  <si>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</si>
  <si>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</si>
  <si>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</si>
  <si>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</si>
  <si>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</si>
  <si>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</si>
  <si>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</si>
  <si>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</si>
  <si>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</si>
  <si>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</si>
  <si>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</si>
  <si>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</si>
  <si>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</si>
  <si>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</si>
  <si>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</si>
  <si>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</si>
  <si>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</si>
  <si>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</si>
  <si>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</si>
  <si>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</si>
  <si>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</si>
  <si>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</si>
  <si>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</si>
  <si>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</si>
  <si>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</si>
  <si>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</si>
  <si>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</si>
  <si>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</si>
  <si>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</si>
  <si>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</si>
  <si>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</si>
  <si>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</si>
  <si>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</si>
  <si>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</si>
  <si>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</si>
  <si>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</si>
  <si>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</si>
  <si>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</si>
  <si>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</si>
  <si>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</si>
  <si>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</si>
  <si>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</si>
  <si>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</si>
  <si>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</si>
  <si>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</si>
  <si>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</si>
  <si>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</si>
  <si>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</si>
  <si>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</si>
  <si>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</si>
  <si>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</si>
  <si>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</si>
  <si>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</si>
  <si>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</si>
  <si>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</si>
  <si>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</si>
  <si>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</si>
  <si>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</si>
  <si>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</si>
  <si>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</si>
  <si>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</si>
  <si>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</si>
  <si>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</si>
  <si>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</si>
  <si>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</si>
  <si>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</si>
  <si>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</si>
  <si>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</si>
  <si>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</si>
  <si>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</si>
  <si>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</si>
  <si>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</si>
  <si>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</si>
  <si>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</si>
  <si>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</si>
  <si>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</si>
  <si>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</si>
  <si>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</si>
  <si>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</si>
  <si>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</si>
  <si>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</si>
  <si>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</si>
  <si>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</si>
  <si>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</si>
  <si>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</si>
  <si>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</si>
  <si>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</si>
  <si>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</si>
  <si>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</si>
  <si>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</si>
  <si>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</si>
  <si>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</si>
  <si>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</si>
  <si>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</si>
  <si>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</si>
  <si>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</si>
  <si>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</si>
  <si>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</si>
  <si>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</si>
  <si>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</si>
  <si>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</si>
  <si>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</si>
  <si>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</si>
  <si>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</si>
  <si>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</si>
  <si>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</si>
  <si>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</si>
  <si>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</si>
  <si>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</si>
  <si>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</si>
  <si>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</si>
  <si>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</si>
  <si>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</si>
  <si>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</si>
  <si>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</si>
  <si>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</si>
  <si>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</si>
  <si>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</si>
  <si>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</si>
  <si>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</si>
  <si>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</si>
  <si>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</si>
  <si>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</si>
  <si>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</si>
  <si>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</si>
  <si>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</si>
  <si>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</si>
  <si>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</si>
  <si>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</si>
  <si>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</si>
  <si>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</si>
  <si>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</si>
  <si>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</si>
  <si>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</si>
  <si>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</si>
  <si>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</si>
  <si>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</si>
  <si>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</si>
  <si>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</si>
  <si>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</si>
  <si>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</si>
  <si>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</si>
  <si>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</si>
  <si>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</si>
  <si>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</si>
  <si>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</si>
  <si>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</si>
  <si>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</si>
  <si>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</si>
  <si>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</si>
  <si>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</si>
  <si>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</si>
  <si>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</si>
  <si>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</si>
  <si>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</si>
  <si>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</si>
  <si>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</si>
  <si>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</si>
  <si>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</si>
  <si>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</si>
  <si>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</si>
  <si>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</si>
  <si>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</si>
  <si>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</si>
  <si>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</si>
  <si>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</si>
  <si>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</si>
  <si>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</si>
  <si>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</si>
  <si>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</si>
  <si>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</si>
  <si>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</si>
  <si>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</si>
  <si>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</si>
  <si>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</si>
  <si>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</si>
  <si>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</si>
  <si>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</si>
  <si>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</si>
  <si>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</si>
  <si>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</si>
  <si>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</si>
  <si>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</si>
  <si>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</si>
  <si>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</si>
  <si>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</si>
  <si>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</si>
  <si>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</si>
  <si>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</si>
  <si>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</si>
  <si>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</si>
  <si>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</si>
  <si>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</si>
  <si>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</si>
  <si>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</si>
  <si>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</si>
  <si>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</si>
  <si>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</si>
  <si>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</si>
  <si>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</si>
  <si>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</si>
  <si>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</si>
  <si>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</si>
  <si>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</si>
  <si>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</si>
  <si>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</si>
  <si>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</si>
  <si>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</si>
  <si>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</si>
  <si>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</si>
  <si>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</si>
  <si>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</si>
  <si>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</si>
  <si>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</si>
  <si>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</si>
  <si>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</si>
  <si>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</si>
  <si>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</si>
  <si>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</si>
  <si>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</si>
  <si>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</si>
  <si>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</si>
  <si>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</si>
  <si>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</si>
  <si>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</si>
  <si>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</si>
  <si>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</si>
  <si>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</si>
  <si>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</si>
  <si>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</si>
  <si>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</si>
  <si>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</si>
  <si>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</si>
  <si>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</si>
  <si>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</si>
  <si>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</si>
  <si>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</si>
  <si>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</si>
  <si>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</si>
  <si>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</si>
  <si>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</si>
  <si>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</si>
  <si>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</si>
  <si>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</si>
  <si>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</si>
  <si>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</si>
  <si>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</si>
  <si>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</si>
  <si>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</si>
  <si>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</si>
  <si>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</si>
  <si>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</si>
  <si>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</si>
  <si>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</si>
  <si>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</si>
  <si>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t>Nº Total Menores tutelados
Víctimas de violencia</t>
  </si>
  <si>
    <t>Otras formas de terminación de la investigación Penal</t>
  </si>
  <si>
    <t>población definitiva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</si>
</sst>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4" fontId="11" fillId="0" borderId="31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Border="1" applyAlignment="1">
      <alignment vertical="center"/>
    </xf>
    <xf numFmtId="164" fontId="3" fillId="7" borderId="29" xfId="0" applyNumberFormat="1" applyFont="1" applyFill="1" applyBorder="1" applyAlignment="1">
      <alignment vertical="center"/>
    </xf>
    <xf numFmtId="0" fontId="15" fillId="0" borderId="0" xfId="0" applyFont="1"/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 2025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950523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68" t="s">
        <v>0</v>
      </c>
      <c r="C18" s="68"/>
      <c r="D18" s="2"/>
      <c r="E18" s="2"/>
      <c r="F18" s="2"/>
      <c r="G18" s="2"/>
      <c r="H18" s="2"/>
      <c r="I18" s="2"/>
      <c r="J18" s="2"/>
    </row>
    <row r="19" spans="2:10" ht="14.25" x14ac:dyDescent="0.2">
      <c r="B19" s="68" t="s">
        <v>1</v>
      </c>
      <c r="C19" s="68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2:11" ht="44.25" customHeight="1" thickBot="1" x14ac:dyDescent="0.25">
      <c r="B9" s="13"/>
      <c r="C9" s="73" t="s">
        <v>110</v>
      </c>
      <c r="D9" s="73"/>
      <c r="E9" s="79"/>
      <c r="F9" s="76" t="s">
        <v>109</v>
      </c>
      <c r="G9" s="73"/>
      <c r="H9" s="79"/>
      <c r="I9" s="76" t="s">
        <v>111</v>
      </c>
      <c r="J9" s="73"/>
      <c r="K9" s="79"/>
    </row>
    <row r="10" spans="2:11" ht="42" customHeight="1" thickBot="1" x14ac:dyDescent="0.25">
      <c r="B10" s="11"/>
      <c r="C10" s="16" t="s">
        <v>112</v>
      </c>
      <c r="D10" s="17" t="s">
        <v>113</v>
      </c>
      <c r="E10" s="17" t="s">
        <v>35</v>
      </c>
      <c r="F10" s="17" t="s">
        <v>112</v>
      </c>
      <c r="G10" s="17" t="s">
        <v>113</v>
      </c>
      <c r="H10" s="17" t="s">
        <v>35</v>
      </c>
      <c r="I10" s="17" t="s">
        <v>112</v>
      </c>
      <c r="J10" s="17" t="s">
        <v>113</v>
      </c>
      <c r="K10" s="17" t="s">
        <v>35</v>
      </c>
    </row>
    <row r="11" spans="2:11" ht="20.100000000000001" customHeight="1" thickBot="1" x14ac:dyDescent="0.25">
      <c r="B11" s="3" t="s">
        <v>198</v>
      </c>
      <c r="C11" s="18">
        <v>4</v>
      </c>
      <c r="D11" s="18">
        <v>0</v>
      </c>
      <c r="E11" s="18">
        <v>4</v>
      </c>
      <c r="F11" s="18">
        <v>3</v>
      </c>
      <c r="G11" s="18">
        <v>0</v>
      </c>
      <c r="H11" s="18">
        <v>3</v>
      </c>
      <c r="I11" s="18">
        <v>7</v>
      </c>
      <c r="J11" s="18">
        <v>0</v>
      </c>
      <c r="K11" s="18">
        <v>7</v>
      </c>
    </row>
    <row r="12" spans="2:11" ht="20.100000000000001" customHeight="1" thickBot="1" x14ac:dyDescent="0.25">
      <c r="B12" s="4" t="s">
        <v>199</v>
      </c>
      <c r="C12" s="19">
        <v>0</v>
      </c>
      <c r="D12" s="19">
        <v>0</v>
      </c>
      <c r="E12" s="19">
        <v>0</v>
      </c>
      <c r="F12" s="19">
        <v>1</v>
      </c>
      <c r="G12" s="19">
        <v>1</v>
      </c>
      <c r="H12" s="19">
        <v>2</v>
      </c>
      <c r="I12" s="19">
        <v>1</v>
      </c>
      <c r="J12" s="19">
        <v>1</v>
      </c>
      <c r="K12" s="19">
        <v>2</v>
      </c>
    </row>
    <row r="13" spans="2:11" ht="20.100000000000001" customHeight="1" thickBot="1" x14ac:dyDescent="0.25">
      <c r="B13" s="4" t="s">
        <v>200</v>
      </c>
      <c r="C13" s="19">
        <v>1</v>
      </c>
      <c r="D13" s="19">
        <v>0</v>
      </c>
      <c r="E13" s="19">
        <v>1</v>
      </c>
      <c r="F13" s="19">
        <v>1</v>
      </c>
      <c r="G13" s="19">
        <v>0</v>
      </c>
      <c r="H13" s="19">
        <v>1</v>
      </c>
      <c r="I13" s="19">
        <v>2</v>
      </c>
      <c r="J13" s="19">
        <v>0</v>
      </c>
      <c r="K13" s="19">
        <v>2</v>
      </c>
    </row>
    <row r="14" spans="2:11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  <c r="F14" s="19">
        <v>1</v>
      </c>
      <c r="G14" s="19">
        <v>0</v>
      </c>
      <c r="H14" s="19">
        <v>1</v>
      </c>
      <c r="I14" s="19">
        <v>1</v>
      </c>
      <c r="J14" s="19">
        <v>0</v>
      </c>
      <c r="K14" s="19">
        <v>1</v>
      </c>
    </row>
    <row r="15" spans="2:11" ht="20.100000000000001" customHeight="1" thickBot="1" x14ac:dyDescent="0.25">
      <c r="B15" s="4" t="s">
        <v>202</v>
      </c>
      <c r="C15" s="19">
        <v>1</v>
      </c>
      <c r="D15" s="19">
        <v>0</v>
      </c>
      <c r="E15" s="19">
        <v>1</v>
      </c>
      <c r="F15" s="19">
        <v>0</v>
      </c>
      <c r="G15" s="19">
        <v>0</v>
      </c>
      <c r="H15" s="19">
        <v>0</v>
      </c>
      <c r="I15" s="19">
        <v>1</v>
      </c>
      <c r="J15" s="19">
        <v>0</v>
      </c>
      <c r="K15" s="19">
        <v>1</v>
      </c>
    </row>
    <row r="16" spans="2:11" ht="20.100000000000001" customHeight="1" thickBot="1" x14ac:dyDescent="0.25">
      <c r="B16" s="4" t="s">
        <v>203</v>
      </c>
      <c r="C16" s="19">
        <v>1</v>
      </c>
      <c r="D16" s="19">
        <v>0</v>
      </c>
      <c r="E16" s="19">
        <v>1</v>
      </c>
      <c r="F16" s="19">
        <v>0</v>
      </c>
      <c r="G16" s="19">
        <v>0</v>
      </c>
      <c r="H16" s="19">
        <v>0</v>
      </c>
      <c r="I16" s="19">
        <v>1</v>
      </c>
      <c r="J16" s="19">
        <v>0</v>
      </c>
      <c r="K16" s="19">
        <v>1</v>
      </c>
    </row>
    <row r="17" spans="2:11" ht="20.100000000000001" customHeight="1" thickBot="1" x14ac:dyDescent="0.25">
      <c r="B17" s="4" t="s">
        <v>204</v>
      </c>
      <c r="C17" s="19">
        <v>1</v>
      </c>
      <c r="D17" s="19">
        <v>0</v>
      </c>
      <c r="E17" s="19">
        <v>1</v>
      </c>
      <c r="F17" s="19">
        <v>0</v>
      </c>
      <c r="G17" s="19">
        <v>0</v>
      </c>
      <c r="H17" s="19">
        <v>0</v>
      </c>
      <c r="I17" s="19">
        <v>1</v>
      </c>
      <c r="J17" s="19">
        <v>0</v>
      </c>
      <c r="K17" s="19">
        <v>1</v>
      </c>
    </row>
    <row r="18" spans="2:11" ht="20.100000000000001" customHeight="1" thickBot="1" x14ac:dyDescent="0.25">
      <c r="B18" s="4" t="s">
        <v>205</v>
      </c>
      <c r="C18" s="19">
        <v>1</v>
      </c>
      <c r="D18" s="19">
        <v>0</v>
      </c>
      <c r="E18" s="19">
        <v>1</v>
      </c>
      <c r="F18" s="19">
        <v>2</v>
      </c>
      <c r="G18" s="19">
        <v>0</v>
      </c>
      <c r="H18" s="19">
        <v>2</v>
      </c>
      <c r="I18" s="19">
        <v>3</v>
      </c>
      <c r="J18" s="19">
        <v>0</v>
      </c>
      <c r="K18" s="19">
        <v>3</v>
      </c>
    </row>
    <row r="19" spans="2:11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1</v>
      </c>
      <c r="G19" s="19">
        <v>0</v>
      </c>
      <c r="H19" s="19">
        <v>1</v>
      </c>
      <c r="I19" s="19">
        <v>1</v>
      </c>
      <c r="J19" s="19">
        <v>0</v>
      </c>
      <c r="K19" s="19">
        <v>1</v>
      </c>
    </row>
    <row r="20" spans="2:11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2:11" ht="20.100000000000001" customHeight="1" thickBot="1" x14ac:dyDescent="0.25">
      <c r="B21" s="4" t="s">
        <v>208</v>
      </c>
      <c r="C21" s="19">
        <v>1</v>
      </c>
      <c r="D21" s="19">
        <v>0</v>
      </c>
      <c r="E21" s="19">
        <v>1</v>
      </c>
      <c r="F21" s="19">
        <v>1</v>
      </c>
      <c r="G21" s="19">
        <v>0</v>
      </c>
      <c r="H21" s="19">
        <v>1</v>
      </c>
      <c r="I21" s="19">
        <v>2</v>
      </c>
      <c r="J21" s="19">
        <v>0</v>
      </c>
      <c r="K21" s="19">
        <v>2</v>
      </c>
    </row>
    <row r="22" spans="2:11" ht="20.100000000000001" customHeight="1" thickBot="1" x14ac:dyDescent="0.25">
      <c r="B22" s="4" t="s">
        <v>209</v>
      </c>
      <c r="C22" s="19">
        <v>1</v>
      </c>
      <c r="D22" s="19">
        <v>0</v>
      </c>
      <c r="E22" s="19">
        <v>1</v>
      </c>
      <c r="F22" s="19">
        <v>1</v>
      </c>
      <c r="G22" s="19">
        <v>0</v>
      </c>
      <c r="H22" s="19">
        <v>1</v>
      </c>
      <c r="I22" s="19">
        <v>2</v>
      </c>
      <c r="J22" s="19">
        <v>0</v>
      </c>
      <c r="K22" s="19">
        <v>2</v>
      </c>
    </row>
    <row r="23" spans="2:11" ht="20.100000000000001" customHeight="1" thickBot="1" x14ac:dyDescent="0.25">
      <c r="B23" s="4" t="s">
        <v>210</v>
      </c>
      <c r="C23" s="19">
        <v>1</v>
      </c>
      <c r="D23" s="19">
        <v>0</v>
      </c>
      <c r="E23" s="19">
        <v>1</v>
      </c>
      <c r="F23" s="19">
        <v>0</v>
      </c>
      <c r="G23" s="19">
        <v>0</v>
      </c>
      <c r="H23" s="19">
        <v>0</v>
      </c>
      <c r="I23" s="19">
        <v>1</v>
      </c>
      <c r="J23" s="19">
        <v>0</v>
      </c>
      <c r="K23" s="19">
        <v>1</v>
      </c>
    </row>
    <row r="24" spans="2:11" ht="20.100000000000001" customHeight="1" thickBot="1" x14ac:dyDescent="0.25">
      <c r="B24" s="4" t="s">
        <v>211</v>
      </c>
      <c r="C24" s="19">
        <v>1</v>
      </c>
      <c r="D24" s="19">
        <v>2</v>
      </c>
      <c r="E24" s="19">
        <v>3</v>
      </c>
      <c r="F24" s="19">
        <v>1</v>
      </c>
      <c r="G24" s="19">
        <v>0</v>
      </c>
      <c r="H24" s="19">
        <v>1</v>
      </c>
      <c r="I24" s="19">
        <v>2</v>
      </c>
      <c r="J24" s="19">
        <v>2</v>
      </c>
      <c r="K24" s="19">
        <v>4</v>
      </c>
    </row>
    <row r="25" spans="2:11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  <c r="F25" s="19">
        <v>3</v>
      </c>
      <c r="G25" s="19">
        <v>0</v>
      </c>
      <c r="H25" s="19">
        <v>3</v>
      </c>
      <c r="I25" s="19">
        <v>3</v>
      </c>
      <c r="J25" s="19">
        <v>0</v>
      </c>
      <c r="K25" s="19">
        <v>3</v>
      </c>
    </row>
    <row r="26" spans="2:11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2:11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</row>
    <row r="30" spans="2:11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2:11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</row>
    <row r="32" spans="2:11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2:11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2:11" ht="20.100000000000001" customHeight="1" thickBot="1" x14ac:dyDescent="0.25">
      <c r="B34" s="4" t="s">
        <v>221</v>
      </c>
      <c r="C34" s="19">
        <v>1</v>
      </c>
      <c r="D34" s="19">
        <v>0</v>
      </c>
      <c r="E34" s="19">
        <v>1</v>
      </c>
      <c r="F34" s="19">
        <v>0</v>
      </c>
      <c r="G34" s="19">
        <v>0</v>
      </c>
      <c r="H34" s="19">
        <v>0</v>
      </c>
      <c r="I34" s="19">
        <v>1</v>
      </c>
      <c r="J34" s="19">
        <v>0</v>
      </c>
      <c r="K34" s="19">
        <v>1</v>
      </c>
    </row>
    <row r="35" spans="2:11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2:11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</row>
    <row r="37" spans="2:11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2:11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</row>
    <row r="39" spans="2:11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2:11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2:11" ht="20.100000000000001" customHeight="1" thickBot="1" x14ac:dyDescent="0.25">
      <c r="B41" s="4" t="s">
        <v>228</v>
      </c>
      <c r="C41" s="19">
        <v>4</v>
      </c>
      <c r="D41" s="19">
        <v>0</v>
      </c>
      <c r="E41" s="19">
        <v>4</v>
      </c>
      <c r="F41" s="19">
        <v>20</v>
      </c>
      <c r="G41" s="19">
        <v>17</v>
      </c>
      <c r="H41" s="19">
        <v>37</v>
      </c>
      <c r="I41" s="19">
        <v>24</v>
      </c>
      <c r="J41" s="19">
        <v>17</v>
      </c>
      <c r="K41" s="19">
        <v>41</v>
      </c>
    </row>
    <row r="42" spans="2:11" ht="20.100000000000001" customHeight="1" thickBot="1" x14ac:dyDescent="0.25">
      <c r="B42" s="4" t="s">
        <v>229</v>
      </c>
      <c r="C42" s="19">
        <v>1</v>
      </c>
      <c r="D42" s="19">
        <v>0</v>
      </c>
      <c r="E42" s="19">
        <v>1</v>
      </c>
      <c r="F42" s="19">
        <v>0</v>
      </c>
      <c r="G42" s="19">
        <v>0</v>
      </c>
      <c r="H42" s="19">
        <v>0</v>
      </c>
      <c r="I42" s="19">
        <v>1</v>
      </c>
      <c r="J42" s="19">
        <v>0</v>
      </c>
      <c r="K42" s="19">
        <v>1</v>
      </c>
    </row>
    <row r="43" spans="2:11" ht="20.100000000000001" customHeight="1" thickBot="1" x14ac:dyDescent="0.25">
      <c r="B43" s="4" t="s">
        <v>230</v>
      </c>
      <c r="C43" s="19">
        <v>1</v>
      </c>
      <c r="D43" s="19">
        <v>0</v>
      </c>
      <c r="E43" s="19">
        <v>1</v>
      </c>
      <c r="F43" s="19">
        <v>0</v>
      </c>
      <c r="G43" s="19">
        <v>0</v>
      </c>
      <c r="H43" s="19">
        <v>0</v>
      </c>
      <c r="I43" s="19">
        <v>1</v>
      </c>
      <c r="J43" s="19">
        <v>0</v>
      </c>
      <c r="K43" s="19">
        <v>1</v>
      </c>
    </row>
    <row r="44" spans="2:11" ht="20.100000000000001" customHeight="1" thickBot="1" x14ac:dyDescent="0.25">
      <c r="B44" s="4" t="s">
        <v>231</v>
      </c>
      <c r="C44" s="19">
        <v>2</v>
      </c>
      <c r="D44" s="19">
        <v>0</v>
      </c>
      <c r="E44" s="19">
        <v>2</v>
      </c>
      <c r="F44" s="19">
        <v>6</v>
      </c>
      <c r="G44" s="19">
        <v>1</v>
      </c>
      <c r="H44" s="19">
        <v>7</v>
      </c>
      <c r="I44" s="19">
        <v>8</v>
      </c>
      <c r="J44" s="19">
        <v>1</v>
      </c>
      <c r="K44" s="19">
        <v>9</v>
      </c>
    </row>
    <row r="45" spans="2:11" ht="20.100000000000001" customHeight="1" thickBot="1" x14ac:dyDescent="0.25">
      <c r="B45" s="4" t="s">
        <v>232</v>
      </c>
      <c r="C45" s="19">
        <v>3</v>
      </c>
      <c r="D45" s="19">
        <v>0</v>
      </c>
      <c r="E45" s="19">
        <v>3</v>
      </c>
      <c r="F45" s="19">
        <v>3</v>
      </c>
      <c r="G45" s="19">
        <v>0</v>
      </c>
      <c r="H45" s="19">
        <v>3</v>
      </c>
      <c r="I45" s="19">
        <v>6</v>
      </c>
      <c r="J45" s="19">
        <v>0</v>
      </c>
      <c r="K45" s="19">
        <v>6</v>
      </c>
    </row>
    <row r="46" spans="2:11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0</v>
      </c>
      <c r="F46" s="19">
        <v>1</v>
      </c>
      <c r="G46" s="19">
        <v>0</v>
      </c>
      <c r="H46" s="19">
        <v>1</v>
      </c>
      <c r="I46" s="19">
        <v>1</v>
      </c>
      <c r="J46" s="19">
        <v>0</v>
      </c>
      <c r="K46" s="19">
        <v>1</v>
      </c>
    </row>
    <row r="47" spans="2:11" ht="20.100000000000001" customHeight="1" thickBot="1" x14ac:dyDescent="0.25">
      <c r="B47" s="4" t="s">
        <v>234</v>
      </c>
      <c r="C47" s="19">
        <v>1</v>
      </c>
      <c r="D47" s="19">
        <v>0</v>
      </c>
      <c r="E47" s="19">
        <v>1</v>
      </c>
      <c r="F47" s="19">
        <v>5</v>
      </c>
      <c r="G47" s="19">
        <v>1</v>
      </c>
      <c r="H47" s="19">
        <v>6</v>
      </c>
      <c r="I47" s="19">
        <v>6</v>
      </c>
      <c r="J47" s="19">
        <v>1</v>
      </c>
      <c r="K47" s="19">
        <v>7</v>
      </c>
    </row>
    <row r="48" spans="2:11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</row>
    <row r="49" spans="2:11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</row>
    <row r="50" spans="2:11" ht="20.100000000000001" customHeight="1" thickBot="1" x14ac:dyDescent="0.25">
      <c r="B50" s="4" t="s">
        <v>237</v>
      </c>
      <c r="C50" s="19">
        <v>0</v>
      </c>
      <c r="D50" s="19">
        <v>0</v>
      </c>
      <c r="E50" s="19">
        <v>0</v>
      </c>
      <c r="F50" s="19">
        <v>1</v>
      </c>
      <c r="G50" s="19">
        <v>0</v>
      </c>
      <c r="H50" s="19">
        <v>1</v>
      </c>
      <c r="I50" s="19">
        <v>1</v>
      </c>
      <c r="J50" s="19">
        <v>0</v>
      </c>
      <c r="K50" s="19">
        <v>1</v>
      </c>
    </row>
    <row r="51" spans="2:11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2:11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2:11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2:11" ht="20.100000000000001" customHeight="1" thickBot="1" x14ac:dyDescent="0.25">
      <c r="B54" s="4" t="s">
        <v>241</v>
      </c>
      <c r="C54" s="19">
        <v>4</v>
      </c>
      <c r="D54" s="19">
        <v>1</v>
      </c>
      <c r="E54" s="19">
        <v>5</v>
      </c>
      <c r="F54" s="19">
        <v>3</v>
      </c>
      <c r="G54" s="19">
        <v>7</v>
      </c>
      <c r="H54" s="19">
        <v>10</v>
      </c>
      <c r="I54" s="19">
        <v>7</v>
      </c>
      <c r="J54" s="19">
        <v>8</v>
      </c>
      <c r="K54" s="19">
        <v>15</v>
      </c>
    </row>
    <row r="55" spans="2:11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  <c r="F55" s="19">
        <v>2</v>
      </c>
      <c r="G55" s="19">
        <v>2</v>
      </c>
      <c r="H55" s="19">
        <v>4</v>
      </c>
      <c r="I55" s="19">
        <v>2</v>
      </c>
      <c r="J55" s="19">
        <v>2</v>
      </c>
      <c r="K55" s="19">
        <v>4</v>
      </c>
    </row>
    <row r="56" spans="2:11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</row>
    <row r="57" spans="2:11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2:11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  <c r="F58" s="19">
        <v>2</v>
      </c>
      <c r="G58" s="19">
        <v>1</v>
      </c>
      <c r="H58" s="19">
        <v>3</v>
      </c>
      <c r="I58" s="19">
        <v>2</v>
      </c>
      <c r="J58" s="19">
        <v>1</v>
      </c>
      <c r="K58" s="19">
        <v>3</v>
      </c>
    </row>
    <row r="59" spans="2:11" ht="20.100000000000001" customHeight="1" thickBot="1" x14ac:dyDescent="0.25">
      <c r="B59" s="4" t="s">
        <v>246</v>
      </c>
      <c r="C59" s="19">
        <v>2</v>
      </c>
      <c r="D59" s="19">
        <v>0</v>
      </c>
      <c r="E59" s="19">
        <v>2</v>
      </c>
      <c r="F59" s="19">
        <v>2</v>
      </c>
      <c r="G59" s="19">
        <v>0</v>
      </c>
      <c r="H59" s="19">
        <v>2</v>
      </c>
      <c r="I59" s="19">
        <v>4</v>
      </c>
      <c r="J59" s="19">
        <v>0</v>
      </c>
      <c r="K59" s="19">
        <v>4</v>
      </c>
    </row>
    <row r="60" spans="2:11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</row>
    <row r="61" spans="2:11" ht="20.100000000000001" customHeight="1" thickBot="1" x14ac:dyDescent="0.25">
      <c r="B61" s="7" t="s">
        <v>22</v>
      </c>
      <c r="C61" s="9">
        <f>SUM(C11:C60)</f>
        <v>32</v>
      </c>
      <c r="D61" s="9">
        <f t="shared" ref="D61:K61" si="0">SUM(D11:D60)</f>
        <v>3</v>
      </c>
      <c r="E61" s="9">
        <f t="shared" si="0"/>
        <v>35</v>
      </c>
      <c r="F61" s="9">
        <f t="shared" si="0"/>
        <v>60</v>
      </c>
      <c r="G61" s="9">
        <f t="shared" si="0"/>
        <v>30</v>
      </c>
      <c r="H61" s="9">
        <f t="shared" si="0"/>
        <v>90</v>
      </c>
      <c r="I61" s="9">
        <f t="shared" si="0"/>
        <v>92</v>
      </c>
      <c r="J61" s="9">
        <f t="shared" si="0"/>
        <v>33</v>
      </c>
      <c r="K61" s="9">
        <f t="shared" si="0"/>
        <v>125</v>
      </c>
    </row>
    <row r="62" spans="2:11" x14ac:dyDescent="0.2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3"/>
      <c r="C9" s="88" t="s">
        <v>114</v>
      </c>
      <c r="D9" s="88"/>
      <c r="E9" s="88"/>
    </row>
    <row r="10" spans="2:5" ht="42.75" customHeight="1" thickBot="1" x14ac:dyDescent="0.25">
      <c r="B10" s="11"/>
      <c r="C10" s="20" t="s">
        <v>110</v>
      </c>
      <c r="D10" s="20" t="s">
        <v>109</v>
      </c>
      <c r="E10" s="20" t="s">
        <v>35</v>
      </c>
    </row>
    <row r="11" spans="2:5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</row>
    <row r="12" spans="2:5" ht="20.100000000000001" customHeight="1" thickBot="1" x14ac:dyDescent="0.25">
      <c r="B12" s="4" t="s">
        <v>199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204</v>
      </c>
      <c r="C17" s="19">
        <v>1</v>
      </c>
      <c r="D17" s="19">
        <v>1</v>
      </c>
      <c r="E17" s="19">
        <v>2</v>
      </c>
    </row>
    <row r="18" spans="2:5" ht="20.100000000000001" customHeight="1" thickBot="1" x14ac:dyDescent="0.25">
      <c r="B18" s="4" t="s">
        <v>205</v>
      </c>
      <c r="C18" s="19">
        <v>0</v>
      </c>
      <c r="D18" s="19">
        <v>1</v>
      </c>
      <c r="E18" s="19">
        <v>1</v>
      </c>
    </row>
    <row r="19" spans="2:5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</row>
    <row r="20" spans="2:5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</row>
    <row r="21" spans="2:5" ht="20.100000000000001" customHeight="1" thickBot="1" x14ac:dyDescent="0.25">
      <c r="B21" s="4" t="s">
        <v>208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209</v>
      </c>
      <c r="C22" s="19">
        <v>0</v>
      </c>
      <c r="D22" s="19">
        <v>1</v>
      </c>
      <c r="E22" s="19">
        <v>1</v>
      </c>
    </row>
    <row r="23" spans="2:5" ht="20.100000000000001" customHeight="1" thickBot="1" x14ac:dyDescent="0.25">
      <c r="B23" s="4" t="s">
        <v>210</v>
      </c>
      <c r="C23" s="19">
        <v>0</v>
      </c>
      <c r="D23" s="19">
        <v>0</v>
      </c>
      <c r="E23" s="19">
        <v>0</v>
      </c>
    </row>
    <row r="24" spans="2:5" ht="20.100000000000001" customHeight="1" thickBot="1" x14ac:dyDescent="0.25">
      <c r="B24" s="4" t="s">
        <v>211</v>
      </c>
      <c r="C24" s="19">
        <v>1</v>
      </c>
      <c r="D24" s="19">
        <v>0</v>
      </c>
      <c r="E24" s="19">
        <v>1</v>
      </c>
    </row>
    <row r="25" spans="2:5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</row>
    <row r="27" spans="2:5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</row>
    <row r="28" spans="2:5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</row>
    <row r="29" spans="2:5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</row>
    <row r="30" spans="2:5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</row>
    <row r="31" spans="2:5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</row>
    <row r="32" spans="2:5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</row>
    <row r="33" spans="2:5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</row>
    <row r="34" spans="2:5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0</v>
      </c>
    </row>
    <row r="35" spans="2:5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</row>
    <row r="36" spans="2:5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</row>
    <row r="37" spans="2:5" ht="20.100000000000001" customHeight="1" thickBot="1" x14ac:dyDescent="0.25">
      <c r="B37" s="4" t="s">
        <v>224</v>
      </c>
      <c r="C37" s="19">
        <v>0</v>
      </c>
      <c r="D37" s="19">
        <v>1</v>
      </c>
      <c r="E37" s="19">
        <v>1</v>
      </c>
    </row>
    <row r="38" spans="2: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</row>
    <row r="39" spans="2:5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</row>
    <row r="40" spans="2:5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</row>
    <row r="41" spans="2:5" ht="20.100000000000001" customHeight="1" thickBot="1" x14ac:dyDescent="0.25">
      <c r="B41" s="4" t="s">
        <v>228</v>
      </c>
      <c r="C41" s="19">
        <v>0</v>
      </c>
      <c r="D41" s="19">
        <v>5</v>
      </c>
      <c r="E41" s="19">
        <v>5</v>
      </c>
    </row>
    <row r="42" spans="2:5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0</v>
      </c>
    </row>
    <row r="43" spans="2:5" ht="20.100000000000001" customHeight="1" thickBot="1" x14ac:dyDescent="0.25">
      <c r="B43" s="4" t="s">
        <v>230</v>
      </c>
      <c r="C43" s="19">
        <v>0</v>
      </c>
      <c r="D43" s="19">
        <v>0</v>
      </c>
      <c r="E43" s="19">
        <v>0</v>
      </c>
    </row>
    <row r="44" spans="2:5" ht="20.100000000000001" customHeight="1" thickBot="1" x14ac:dyDescent="0.25">
      <c r="B44" s="4" t="s">
        <v>231</v>
      </c>
      <c r="C44" s="19">
        <v>2</v>
      </c>
      <c r="D44" s="19">
        <v>1</v>
      </c>
      <c r="E44" s="19">
        <v>3</v>
      </c>
    </row>
    <row r="45" spans="2:5" ht="20.100000000000001" customHeight="1" thickBot="1" x14ac:dyDescent="0.25">
      <c r="B45" s="4" t="s">
        <v>232</v>
      </c>
      <c r="C45" s="19">
        <v>1</v>
      </c>
      <c r="D45" s="19">
        <v>0</v>
      </c>
      <c r="E45" s="19">
        <v>1</v>
      </c>
    </row>
    <row r="46" spans="2:5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0</v>
      </c>
    </row>
    <row r="47" spans="2:5" ht="20.100000000000001" customHeight="1" thickBot="1" x14ac:dyDescent="0.25">
      <c r="B47" s="4" t="s">
        <v>234</v>
      </c>
      <c r="C47" s="19">
        <v>0</v>
      </c>
      <c r="D47" s="19">
        <v>1</v>
      </c>
      <c r="E47" s="19">
        <v>1</v>
      </c>
    </row>
    <row r="48" spans="2:5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</row>
    <row r="49" spans="2:5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</row>
    <row r="50" spans="2:5" ht="20.100000000000001" customHeight="1" thickBot="1" x14ac:dyDescent="0.25">
      <c r="B50" s="4" t="s">
        <v>237</v>
      </c>
      <c r="C50" s="19">
        <v>0</v>
      </c>
      <c r="D50" s="19">
        <v>1</v>
      </c>
      <c r="E50" s="19">
        <v>1</v>
      </c>
    </row>
    <row r="51" spans="2:5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</row>
    <row r="52" spans="2: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</row>
    <row r="53" spans="2:5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</row>
    <row r="54" spans="2:5" ht="20.100000000000001" customHeight="1" thickBot="1" x14ac:dyDescent="0.25">
      <c r="B54" s="4" t="s">
        <v>241</v>
      </c>
      <c r="C54" s="19">
        <v>1</v>
      </c>
      <c r="D54" s="19">
        <v>3</v>
      </c>
      <c r="E54" s="19">
        <v>4</v>
      </c>
    </row>
    <row r="55" spans="2:5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</row>
    <row r="56" spans="2:5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</row>
    <row r="57" spans="2:5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</row>
    <row r="58" spans="2:5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</row>
    <row r="59" spans="2:5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</row>
    <row r="60" spans="2:5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</row>
    <row r="61" spans="2:5" ht="20.100000000000001" customHeight="1" thickBot="1" x14ac:dyDescent="0.25">
      <c r="B61" s="7" t="s">
        <v>22</v>
      </c>
      <c r="C61" s="9">
        <f>SUM(C11:C60)</f>
        <v>6</v>
      </c>
      <c r="D61" s="9">
        <f t="shared" ref="D61:E61" si="0">SUM(D11:D60)</f>
        <v>15</v>
      </c>
      <c r="E61" s="9">
        <f t="shared" si="0"/>
        <v>21</v>
      </c>
    </row>
    <row r="63" spans="2:5" x14ac:dyDescent="0.2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88" t="s">
        <v>171</v>
      </c>
      <c r="D12" s="88"/>
      <c r="E12" s="88"/>
      <c r="F12" s="88"/>
      <c r="G12" s="88"/>
      <c r="H12" s="88" t="s">
        <v>172</v>
      </c>
      <c r="I12" s="88"/>
      <c r="J12" s="88"/>
      <c r="K12" s="88"/>
      <c r="L12" s="88"/>
      <c r="M12" s="88" t="s">
        <v>173</v>
      </c>
      <c r="N12" s="88"/>
      <c r="O12" s="88"/>
      <c r="P12" s="88"/>
      <c r="Q12" s="88"/>
      <c r="R12" s="88" t="s">
        <v>174</v>
      </c>
      <c r="S12" s="88"/>
      <c r="T12" s="88"/>
      <c r="U12" s="88"/>
      <c r="V12" s="88"/>
      <c r="W12" s="88" t="s">
        <v>175</v>
      </c>
      <c r="X12" s="88"/>
      <c r="Y12" s="88"/>
      <c r="Z12" s="88"/>
      <c r="AA12" s="88"/>
      <c r="AB12" s="88" t="s">
        <v>35</v>
      </c>
      <c r="AC12" s="88"/>
      <c r="AD12" s="88"/>
      <c r="AE12" s="88"/>
      <c r="AF12" s="88"/>
    </row>
    <row r="13" spans="2:32" ht="28.5" customHeight="1" x14ac:dyDescent="0.2">
      <c r="C13" s="89" t="s">
        <v>60</v>
      </c>
      <c r="D13" s="89" t="s">
        <v>176</v>
      </c>
      <c r="E13" s="89"/>
      <c r="F13" s="89"/>
      <c r="G13" s="89" t="s">
        <v>177</v>
      </c>
      <c r="H13" s="89" t="s">
        <v>60</v>
      </c>
      <c r="I13" s="89" t="s">
        <v>176</v>
      </c>
      <c r="J13" s="89"/>
      <c r="K13" s="89"/>
      <c r="L13" s="89" t="s">
        <v>177</v>
      </c>
      <c r="M13" s="89" t="s">
        <v>60</v>
      </c>
      <c r="N13" s="89" t="s">
        <v>176</v>
      </c>
      <c r="O13" s="89"/>
      <c r="P13" s="89"/>
      <c r="Q13" s="89" t="s">
        <v>177</v>
      </c>
      <c r="R13" s="89" t="s">
        <v>60</v>
      </c>
      <c r="S13" s="89" t="s">
        <v>176</v>
      </c>
      <c r="T13" s="89"/>
      <c r="U13" s="89"/>
      <c r="V13" s="89" t="s">
        <v>177</v>
      </c>
      <c r="W13" s="89" t="s">
        <v>60</v>
      </c>
      <c r="X13" s="89" t="s">
        <v>176</v>
      </c>
      <c r="Y13" s="89"/>
      <c r="Z13" s="89"/>
      <c r="AA13" s="89" t="s">
        <v>177</v>
      </c>
      <c r="AB13" s="89" t="s">
        <v>60</v>
      </c>
      <c r="AC13" s="89" t="s">
        <v>176</v>
      </c>
      <c r="AD13" s="89"/>
      <c r="AE13" s="89"/>
      <c r="AF13" s="89" t="s">
        <v>177</v>
      </c>
    </row>
    <row r="14" spans="2:32" ht="28.5" customHeight="1" thickBot="1" x14ac:dyDescent="0.25">
      <c r="C14" s="89"/>
      <c r="D14" s="30" t="s">
        <v>178</v>
      </c>
      <c r="E14" s="30" t="s">
        <v>179</v>
      </c>
      <c r="F14" s="30" t="s">
        <v>180</v>
      </c>
      <c r="G14" s="89"/>
      <c r="H14" s="89"/>
      <c r="I14" s="30" t="s">
        <v>178</v>
      </c>
      <c r="J14" s="30" t="s">
        <v>179</v>
      </c>
      <c r="K14" s="30" t="s">
        <v>180</v>
      </c>
      <c r="L14" s="89"/>
      <c r="M14" s="89"/>
      <c r="N14" s="30" t="s">
        <v>178</v>
      </c>
      <c r="O14" s="30" t="s">
        <v>179</v>
      </c>
      <c r="P14" s="30" t="s">
        <v>180</v>
      </c>
      <c r="Q14" s="89"/>
      <c r="R14" s="89"/>
      <c r="S14" s="30" t="s">
        <v>178</v>
      </c>
      <c r="T14" s="30" t="s">
        <v>179</v>
      </c>
      <c r="U14" s="30" t="s">
        <v>180</v>
      </c>
      <c r="V14" s="89"/>
      <c r="W14" s="89"/>
      <c r="X14" s="30" t="s">
        <v>178</v>
      </c>
      <c r="Y14" s="30" t="s">
        <v>179</v>
      </c>
      <c r="Z14" s="30" t="s">
        <v>180</v>
      </c>
      <c r="AA14" s="89"/>
      <c r="AB14" s="89"/>
      <c r="AC14" s="30" t="s">
        <v>178</v>
      </c>
      <c r="AD14" s="30" t="s">
        <v>179</v>
      </c>
      <c r="AE14" s="30" t="s">
        <v>180</v>
      </c>
      <c r="AF14" s="89"/>
    </row>
    <row r="15" spans="2:32" ht="20.100000000000001" customHeight="1" thickBot="1" x14ac:dyDescent="0.25">
      <c r="B15" s="3" t="s">
        <v>198</v>
      </c>
      <c r="C15" s="18">
        <v>306</v>
      </c>
      <c r="D15" s="18">
        <v>0</v>
      </c>
      <c r="E15" s="18">
        <v>278</v>
      </c>
      <c r="F15" s="18">
        <v>28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12</v>
      </c>
      <c r="N15" s="18">
        <v>0</v>
      </c>
      <c r="O15" s="18">
        <v>12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318</v>
      </c>
      <c r="AC15" s="18">
        <v>0</v>
      </c>
      <c r="AD15" s="18">
        <v>290</v>
      </c>
      <c r="AE15" s="18">
        <v>28</v>
      </c>
      <c r="AF15" s="18">
        <v>0</v>
      </c>
    </row>
    <row r="16" spans="2:32" ht="20.100000000000001" customHeight="1" thickBot="1" x14ac:dyDescent="0.25">
      <c r="B16" s="4" t="s">
        <v>199</v>
      </c>
      <c r="C16" s="19">
        <v>246</v>
      </c>
      <c r="D16" s="19">
        <v>0</v>
      </c>
      <c r="E16" s="19">
        <v>221</v>
      </c>
      <c r="F16" s="19">
        <v>25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8</v>
      </c>
      <c r="N16" s="19">
        <v>0</v>
      </c>
      <c r="O16" s="19">
        <v>8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254</v>
      </c>
      <c r="AC16" s="19">
        <v>0</v>
      </c>
      <c r="AD16" s="19">
        <v>229</v>
      </c>
      <c r="AE16" s="19">
        <v>25</v>
      </c>
      <c r="AF16" s="19">
        <v>0</v>
      </c>
    </row>
    <row r="17" spans="2:32" ht="20.100000000000001" customHeight="1" thickBot="1" x14ac:dyDescent="0.25">
      <c r="B17" s="4" t="s">
        <v>200</v>
      </c>
      <c r="C17" s="19">
        <v>106</v>
      </c>
      <c r="D17" s="19">
        <v>1</v>
      </c>
      <c r="E17" s="19">
        <v>88</v>
      </c>
      <c r="F17" s="19">
        <v>17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3</v>
      </c>
      <c r="N17" s="19">
        <v>0</v>
      </c>
      <c r="O17" s="19">
        <v>3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109</v>
      </c>
      <c r="AC17" s="19">
        <v>1</v>
      </c>
      <c r="AD17" s="19">
        <v>91</v>
      </c>
      <c r="AE17" s="19">
        <v>17</v>
      </c>
      <c r="AF17" s="19">
        <v>0</v>
      </c>
    </row>
    <row r="18" spans="2:32" ht="20.100000000000001" customHeight="1" thickBot="1" x14ac:dyDescent="0.25">
      <c r="B18" s="4" t="s">
        <v>201</v>
      </c>
      <c r="C18" s="19">
        <v>231</v>
      </c>
      <c r="D18" s="19">
        <v>0</v>
      </c>
      <c r="E18" s="19">
        <v>228</v>
      </c>
      <c r="F18" s="19">
        <v>3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19</v>
      </c>
      <c r="N18" s="19">
        <v>0</v>
      </c>
      <c r="O18" s="19">
        <v>19</v>
      </c>
      <c r="P18" s="19">
        <v>0</v>
      </c>
      <c r="Q18" s="19">
        <v>0</v>
      </c>
      <c r="R18" s="19">
        <v>4</v>
      </c>
      <c r="S18" s="19">
        <v>0</v>
      </c>
      <c r="T18" s="19">
        <v>4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254</v>
      </c>
      <c r="AC18" s="19">
        <v>0</v>
      </c>
      <c r="AD18" s="19">
        <v>251</v>
      </c>
      <c r="AE18" s="19">
        <v>3</v>
      </c>
      <c r="AF18" s="19">
        <v>0</v>
      </c>
    </row>
    <row r="19" spans="2:32" ht="20.100000000000001" customHeight="1" thickBot="1" x14ac:dyDescent="0.25">
      <c r="B19" s="4" t="s">
        <v>202</v>
      </c>
      <c r="C19" s="19">
        <v>157</v>
      </c>
      <c r="D19" s="19">
        <v>1</v>
      </c>
      <c r="E19" s="19">
        <v>146</v>
      </c>
      <c r="F19" s="19">
        <v>10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157</v>
      </c>
      <c r="AC19" s="19">
        <v>1</v>
      </c>
      <c r="AD19" s="19">
        <v>146</v>
      </c>
      <c r="AE19" s="19">
        <v>10</v>
      </c>
      <c r="AF19" s="19">
        <v>0</v>
      </c>
    </row>
    <row r="20" spans="2:32" ht="20.100000000000001" customHeight="1" thickBot="1" x14ac:dyDescent="0.25">
      <c r="B20" s="4" t="s">
        <v>203</v>
      </c>
      <c r="C20" s="19">
        <v>105</v>
      </c>
      <c r="D20" s="19">
        <v>0</v>
      </c>
      <c r="E20" s="19">
        <v>85</v>
      </c>
      <c r="F20" s="19">
        <v>20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7</v>
      </c>
      <c r="N20" s="19">
        <v>0</v>
      </c>
      <c r="O20" s="19">
        <v>7</v>
      </c>
      <c r="P20" s="19">
        <v>0</v>
      </c>
      <c r="Q20" s="19">
        <v>0</v>
      </c>
      <c r="R20" s="19">
        <v>4</v>
      </c>
      <c r="S20" s="19">
        <v>0</v>
      </c>
      <c r="T20" s="19">
        <v>4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116</v>
      </c>
      <c r="AC20" s="19">
        <v>0</v>
      </c>
      <c r="AD20" s="19">
        <v>96</v>
      </c>
      <c r="AE20" s="19">
        <v>20</v>
      </c>
      <c r="AF20" s="19">
        <v>0</v>
      </c>
    </row>
    <row r="21" spans="2:32" ht="20.100000000000001" customHeight="1" thickBot="1" x14ac:dyDescent="0.25">
      <c r="B21" s="4" t="s">
        <v>204</v>
      </c>
      <c r="C21" s="19">
        <v>416</v>
      </c>
      <c r="D21" s="19">
        <v>0</v>
      </c>
      <c r="E21" s="19">
        <v>336</v>
      </c>
      <c r="F21" s="19">
        <v>80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8</v>
      </c>
      <c r="N21" s="19">
        <v>0</v>
      </c>
      <c r="O21" s="19">
        <v>8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424</v>
      </c>
      <c r="AC21" s="19">
        <v>0</v>
      </c>
      <c r="AD21" s="19">
        <v>344</v>
      </c>
      <c r="AE21" s="19">
        <v>80</v>
      </c>
      <c r="AF21" s="19">
        <v>0</v>
      </c>
    </row>
    <row r="22" spans="2:32" ht="20.100000000000001" customHeight="1" thickBot="1" x14ac:dyDescent="0.25">
      <c r="B22" s="4" t="s">
        <v>205</v>
      </c>
      <c r="C22" s="19">
        <v>472</v>
      </c>
      <c r="D22" s="19">
        <v>16</v>
      </c>
      <c r="E22" s="19">
        <v>207</v>
      </c>
      <c r="F22" s="19">
        <v>249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</v>
      </c>
      <c r="N22" s="19">
        <v>0</v>
      </c>
      <c r="O22" s="19">
        <v>2</v>
      </c>
      <c r="P22" s="19">
        <v>1</v>
      </c>
      <c r="Q22" s="19">
        <v>0</v>
      </c>
      <c r="R22" s="19">
        <v>1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476</v>
      </c>
      <c r="AC22" s="19">
        <v>16</v>
      </c>
      <c r="AD22" s="19">
        <v>210</v>
      </c>
      <c r="AE22" s="19">
        <v>250</v>
      </c>
      <c r="AF22" s="19">
        <v>0</v>
      </c>
    </row>
    <row r="23" spans="2:32" ht="20.100000000000001" customHeight="1" thickBot="1" x14ac:dyDescent="0.25">
      <c r="B23" s="4" t="s">
        <v>206</v>
      </c>
      <c r="C23" s="19">
        <v>44</v>
      </c>
      <c r="D23" s="19">
        <v>0</v>
      </c>
      <c r="E23" s="19">
        <v>38</v>
      </c>
      <c r="F23" s="19">
        <v>6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11</v>
      </c>
      <c r="N23" s="19">
        <v>0</v>
      </c>
      <c r="O23" s="19">
        <v>10</v>
      </c>
      <c r="P23" s="19">
        <v>1</v>
      </c>
      <c r="Q23" s="19">
        <v>0</v>
      </c>
      <c r="R23" s="19">
        <v>9</v>
      </c>
      <c r="S23" s="19">
        <v>0</v>
      </c>
      <c r="T23" s="19">
        <v>9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64</v>
      </c>
      <c r="AC23" s="19">
        <v>0</v>
      </c>
      <c r="AD23" s="19">
        <v>57</v>
      </c>
      <c r="AE23" s="19">
        <v>7</v>
      </c>
      <c r="AF23" s="19">
        <v>0</v>
      </c>
    </row>
    <row r="24" spans="2:32" ht="20.100000000000001" customHeight="1" thickBot="1" x14ac:dyDescent="0.25">
      <c r="B24" s="4" t="s">
        <v>207</v>
      </c>
      <c r="C24" s="19">
        <v>19</v>
      </c>
      <c r="D24" s="19">
        <v>1</v>
      </c>
      <c r="E24" s="19">
        <v>16</v>
      </c>
      <c r="F24" s="19">
        <v>2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3</v>
      </c>
      <c r="N24" s="19">
        <v>0</v>
      </c>
      <c r="O24" s="19">
        <v>3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22</v>
      </c>
      <c r="AC24" s="19">
        <v>1</v>
      </c>
      <c r="AD24" s="19">
        <v>19</v>
      </c>
      <c r="AE24" s="19">
        <v>2</v>
      </c>
      <c r="AF24" s="19">
        <v>0</v>
      </c>
    </row>
    <row r="25" spans="2:32" ht="20.100000000000001" customHeight="1" thickBot="1" x14ac:dyDescent="0.25">
      <c r="B25" s="4" t="s">
        <v>208</v>
      </c>
      <c r="C25" s="19">
        <v>193</v>
      </c>
      <c r="D25" s="19">
        <v>0</v>
      </c>
      <c r="E25" s="19">
        <v>134</v>
      </c>
      <c r="F25" s="19">
        <v>59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10</v>
      </c>
      <c r="N25" s="19">
        <v>0</v>
      </c>
      <c r="O25" s="19">
        <v>10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203</v>
      </c>
      <c r="AC25" s="19">
        <v>0</v>
      </c>
      <c r="AD25" s="19">
        <v>144</v>
      </c>
      <c r="AE25" s="19">
        <v>59</v>
      </c>
      <c r="AF25" s="19">
        <v>0</v>
      </c>
    </row>
    <row r="26" spans="2:32" ht="20.100000000000001" customHeight="1" thickBot="1" x14ac:dyDescent="0.25">
      <c r="B26" s="4" t="s">
        <v>209</v>
      </c>
      <c r="C26" s="19">
        <v>164</v>
      </c>
      <c r="D26" s="19">
        <v>0</v>
      </c>
      <c r="E26" s="19">
        <v>122</v>
      </c>
      <c r="F26" s="19">
        <v>42</v>
      </c>
      <c r="G26" s="19">
        <v>0</v>
      </c>
      <c r="H26" s="19">
        <v>1</v>
      </c>
      <c r="I26" s="19">
        <v>0</v>
      </c>
      <c r="J26" s="19">
        <v>0</v>
      </c>
      <c r="K26" s="19">
        <v>1</v>
      </c>
      <c r="L26" s="19">
        <v>0</v>
      </c>
      <c r="M26" s="19">
        <v>5</v>
      </c>
      <c r="N26" s="19">
        <v>0</v>
      </c>
      <c r="O26" s="19">
        <v>4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170</v>
      </c>
      <c r="AC26" s="19">
        <v>0</v>
      </c>
      <c r="AD26" s="19">
        <v>126</v>
      </c>
      <c r="AE26" s="19">
        <v>44</v>
      </c>
      <c r="AF26" s="19">
        <v>0</v>
      </c>
    </row>
    <row r="27" spans="2:32" ht="20.100000000000001" customHeight="1" thickBot="1" x14ac:dyDescent="0.25">
      <c r="B27" s="4" t="s">
        <v>210</v>
      </c>
      <c r="C27" s="19">
        <v>512</v>
      </c>
      <c r="D27" s="19">
        <v>0</v>
      </c>
      <c r="E27" s="19">
        <v>386</v>
      </c>
      <c r="F27" s="19">
        <v>126</v>
      </c>
      <c r="G27" s="19">
        <v>0</v>
      </c>
      <c r="H27" s="19">
        <v>4</v>
      </c>
      <c r="I27" s="19">
        <v>0</v>
      </c>
      <c r="J27" s="19">
        <v>2</v>
      </c>
      <c r="K27" s="19">
        <v>2</v>
      </c>
      <c r="L27" s="19">
        <v>0</v>
      </c>
      <c r="M27" s="19">
        <v>19</v>
      </c>
      <c r="N27" s="19">
        <v>0</v>
      </c>
      <c r="O27" s="19">
        <v>18</v>
      </c>
      <c r="P27" s="19">
        <v>1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535</v>
      </c>
      <c r="AC27" s="19">
        <v>0</v>
      </c>
      <c r="AD27" s="19">
        <v>406</v>
      </c>
      <c r="AE27" s="19">
        <v>129</v>
      </c>
      <c r="AF27" s="19">
        <v>0</v>
      </c>
    </row>
    <row r="28" spans="2:32" ht="20.100000000000001" customHeight="1" thickBot="1" x14ac:dyDescent="0.25">
      <c r="B28" s="4" t="s">
        <v>211</v>
      </c>
      <c r="C28" s="19">
        <v>169</v>
      </c>
      <c r="D28" s="19">
        <v>1</v>
      </c>
      <c r="E28" s="19">
        <v>154</v>
      </c>
      <c r="F28" s="19">
        <v>14</v>
      </c>
      <c r="G28" s="19">
        <v>0</v>
      </c>
      <c r="H28" s="19">
        <v>10</v>
      </c>
      <c r="I28" s="19">
        <v>0</v>
      </c>
      <c r="J28" s="19">
        <v>0</v>
      </c>
      <c r="K28" s="19">
        <v>10</v>
      </c>
      <c r="L28" s="19">
        <v>0</v>
      </c>
      <c r="M28" s="19">
        <v>28</v>
      </c>
      <c r="N28" s="19">
        <v>0</v>
      </c>
      <c r="O28" s="19">
        <v>25</v>
      </c>
      <c r="P28" s="19">
        <v>3</v>
      </c>
      <c r="Q28" s="19">
        <v>0</v>
      </c>
      <c r="R28" s="19">
        <v>38</v>
      </c>
      <c r="S28" s="19">
        <v>0</v>
      </c>
      <c r="T28" s="19">
        <v>33</v>
      </c>
      <c r="U28" s="19">
        <v>5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245</v>
      </c>
      <c r="AC28" s="19">
        <v>1</v>
      </c>
      <c r="AD28" s="19">
        <v>212</v>
      </c>
      <c r="AE28" s="19">
        <v>32</v>
      </c>
      <c r="AF28" s="19">
        <v>0</v>
      </c>
    </row>
    <row r="29" spans="2:32" ht="20.100000000000001" customHeight="1" thickBot="1" x14ac:dyDescent="0.25">
      <c r="B29" s="4" t="s">
        <v>212</v>
      </c>
      <c r="C29" s="19">
        <v>297</v>
      </c>
      <c r="D29" s="19">
        <v>0</v>
      </c>
      <c r="E29" s="19">
        <v>187</v>
      </c>
      <c r="F29" s="19">
        <v>110</v>
      </c>
      <c r="G29" s="19">
        <v>0</v>
      </c>
      <c r="H29" s="19">
        <v>2</v>
      </c>
      <c r="I29" s="19">
        <v>0</v>
      </c>
      <c r="J29" s="19">
        <v>0</v>
      </c>
      <c r="K29" s="19">
        <v>2</v>
      </c>
      <c r="L29" s="19">
        <v>0</v>
      </c>
      <c r="M29" s="19">
        <v>40</v>
      </c>
      <c r="N29" s="19">
        <v>0</v>
      </c>
      <c r="O29" s="19">
        <v>39</v>
      </c>
      <c r="P29" s="19">
        <v>1</v>
      </c>
      <c r="Q29" s="19">
        <v>0</v>
      </c>
      <c r="R29" s="19">
        <v>1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340</v>
      </c>
      <c r="AC29" s="19">
        <v>0</v>
      </c>
      <c r="AD29" s="19">
        <v>227</v>
      </c>
      <c r="AE29" s="19">
        <v>113</v>
      </c>
      <c r="AF29" s="19">
        <v>0</v>
      </c>
    </row>
    <row r="30" spans="2:32" ht="20.100000000000001" customHeight="1" thickBot="1" x14ac:dyDescent="0.25">
      <c r="B30" s="5" t="s">
        <v>213</v>
      </c>
      <c r="C30" s="27">
        <v>113</v>
      </c>
      <c r="D30" s="27">
        <v>0</v>
      </c>
      <c r="E30" s="27">
        <v>71</v>
      </c>
      <c r="F30" s="27">
        <v>42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</v>
      </c>
      <c r="N30" s="27">
        <v>0</v>
      </c>
      <c r="O30" s="27">
        <v>1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114</v>
      </c>
      <c r="AC30" s="27">
        <v>0</v>
      </c>
      <c r="AD30" s="27">
        <v>72</v>
      </c>
      <c r="AE30" s="27">
        <v>42</v>
      </c>
      <c r="AF30" s="27">
        <v>0</v>
      </c>
    </row>
    <row r="31" spans="2:32" ht="20.100000000000001" customHeight="1" thickBot="1" x14ac:dyDescent="0.25">
      <c r="B31" s="6" t="s">
        <v>214</v>
      </c>
      <c r="C31" s="29">
        <v>53</v>
      </c>
      <c r="D31" s="29">
        <v>0</v>
      </c>
      <c r="E31" s="29">
        <v>33</v>
      </c>
      <c r="F31" s="29">
        <v>20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1</v>
      </c>
      <c r="N31" s="29">
        <v>0</v>
      </c>
      <c r="O31" s="29">
        <v>0</v>
      </c>
      <c r="P31" s="29">
        <v>1</v>
      </c>
      <c r="Q31" s="29">
        <v>0</v>
      </c>
      <c r="R31" s="29">
        <v>1</v>
      </c>
      <c r="S31" s="29">
        <v>0</v>
      </c>
      <c r="T31" s="29">
        <v>1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55</v>
      </c>
      <c r="AC31" s="29">
        <v>0</v>
      </c>
      <c r="AD31" s="29">
        <v>34</v>
      </c>
      <c r="AE31" s="29">
        <v>21</v>
      </c>
      <c r="AF31" s="29">
        <v>0</v>
      </c>
    </row>
    <row r="32" spans="2:32" ht="20.100000000000001" customHeight="1" thickBot="1" x14ac:dyDescent="0.25">
      <c r="B32" s="4" t="s">
        <v>215</v>
      </c>
      <c r="C32" s="29">
        <v>86</v>
      </c>
      <c r="D32" s="29">
        <v>0</v>
      </c>
      <c r="E32" s="29">
        <v>82</v>
      </c>
      <c r="F32" s="29">
        <v>4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3</v>
      </c>
      <c r="N32" s="29">
        <v>0</v>
      </c>
      <c r="O32" s="29">
        <v>3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89</v>
      </c>
      <c r="AC32" s="29">
        <v>0</v>
      </c>
      <c r="AD32" s="29">
        <v>85</v>
      </c>
      <c r="AE32" s="29">
        <v>4</v>
      </c>
      <c r="AF32" s="29">
        <v>0</v>
      </c>
    </row>
    <row r="33" spans="2:32" ht="20.100000000000001" customHeight="1" thickBot="1" x14ac:dyDescent="0.25">
      <c r="B33" s="4" t="s">
        <v>216</v>
      </c>
      <c r="C33" s="28">
        <v>99</v>
      </c>
      <c r="D33" s="28">
        <v>0</v>
      </c>
      <c r="E33" s="28">
        <v>78</v>
      </c>
      <c r="F33" s="28">
        <v>21</v>
      </c>
      <c r="G33" s="28">
        <v>0</v>
      </c>
      <c r="H33" s="28">
        <v>9</v>
      </c>
      <c r="I33" s="28">
        <v>0</v>
      </c>
      <c r="J33" s="28">
        <v>9</v>
      </c>
      <c r="K33" s="28">
        <v>0</v>
      </c>
      <c r="L33" s="28">
        <v>0</v>
      </c>
      <c r="M33" s="28">
        <v>3</v>
      </c>
      <c r="N33" s="28">
        <v>0</v>
      </c>
      <c r="O33" s="28">
        <v>3</v>
      </c>
      <c r="P33" s="28">
        <v>0</v>
      </c>
      <c r="Q33" s="28">
        <v>0</v>
      </c>
      <c r="R33" s="28">
        <v>15</v>
      </c>
      <c r="S33" s="28">
        <v>0</v>
      </c>
      <c r="T33" s="28">
        <v>15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126</v>
      </c>
      <c r="AC33" s="28">
        <v>0</v>
      </c>
      <c r="AD33" s="28">
        <v>105</v>
      </c>
      <c r="AE33" s="28">
        <v>21</v>
      </c>
      <c r="AF33" s="28">
        <v>0</v>
      </c>
    </row>
    <row r="34" spans="2:32" ht="20.100000000000001" customHeight="1" thickBot="1" x14ac:dyDescent="0.25">
      <c r="B34" s="4" t="s">
        <v>217</v>
      </c>
      <c r="C34" s="19">
        <v>17</v>
      </c>
      <c r="D34" s="19">
        <v>0</v>
      </c>
      <c r="E34" s="19">
        <v>15</v>
      </c>
      <c r="F34" s="19">
        <v>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17</v>
      </c>
      <c r="AC34" s="19">
        <v>0</v>
      </c>
      <c r="AD34" s="19">
        <v>15</v>
      </c>
      <c r="AE34" s="19">
        <v>2</v>
      </c>
      <c r="AF34" s="19">
        <v>0</v>
      </c>
    </row>
    <row r="35" spans="2:32" ht="20.100000000000001" customHeight="1" thickBot="1" x14ac:dyDescent="0.25">
      <c r="B35" s="4" t="s">
        <v>218</v>
      </c>
      <c r="C35" s="19">
        <v>39</v>
      </c>
      <c r="D35" s="19">
        <v>0</v>
      </c>
      <c r="E35" s="19">
        <v>36</v>
      </c>
      <c r="F35" s="19">
        <v>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39</v>
      </c>
      <c r="AC35" s="19">
        <v>0</v>
      </c>
      <c r="AD35" s="19">
        <v>36</v>
      </c>
      <c r="AE35" s="19">
        <v>3</v>
      </c>
      <c r="AF35" s="19">
        <v>0</v>
      </c>
    </row>
    <row r="36" spans="2:32" ht="20.100000000000001" customHeight="1" thickBot="1" x14ac:dyDescent="0.25">
      <c r="B36" s="4" t="s">
        <v>219</v>
      </c>
      <c r="C36" s="19">
        <v>20</v>
      </c>
      <c r="D36" s="19">
        <v>0</v>
      </c>
      <c r="E36" s="19">
        <v>16</v>
      </c>
      <c r="F36" s="19">
        <v>4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3</v>
      </c>
      <c r="N36" s="19">
        <v>0</v>
      </c>
      <c r="O36" s="19">
        <v>3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23</v>
      </c>
      <c r="AC36" s="19">
        <v>0</v>
      </c>
      <c r="AD36" s="19">
        <v>19</v>
      </c>
      <c r="AE36" s="19">
        <v>4</v>
      </c>
      <c r="AF36" s="19">
        <v>0</v>
      </c>
    </row>
    <row r="37" spans="2:32" ht="20.100000000000001" customHeight="1" thickBot="1" x14ac:dyDescent="0.25">
      <c r="B37" s="4" t="s">
        <v>220</v>
      </c>
      <c r="C37" s="19">
        <v>18</v>
      </c>
      <c r="D37" s="19">
        <v>0</v>
      </c>
      <c r="E37" s="19">
        <v>18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10</v>
      </c>
      <c r="N37" s="19">
        <v>0</v>
      </c>
      <c r="O37" s="19">
        <v>10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28</v>
      </c>
      <c r="AC37" s="19">
        <v>0</v>
      </c>
      <c r="AD37" s="19">
        <v>28</v>
      </c>
      <c r="AE37" s="19">
        <v>0</v>
      </c>
      <c r="AF37" s="19">
        <v>0</v>
      </c>
    </row>
    <row r="38" spans="2:32" ht="20.100000000000001" customHeight="1" thickBot="1" x14ac:dyDescent="0.25">
      <c r="B38" s="4" t="s">
        <v>221</v>
      </c>
      <c r="C38" s="19">
        <v>121</v>
      </c>
      <c r="D38" s="19">
        <v>0</v>
      </c>
      <c r="E38" s="19">
        <v>59</v>
      </c>
      <c r="F38" s="19">
        <v>62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1</v>
      </c>
      <c r="S38" s="19">
        <v>0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122</v>
      </c>
      <c r="AC38" s="19">
        <v>0</v>
      </c>
      <c r="AD38" s="19">
        <v>60</v>
      </c>
      <c r="AE38" s="19">
        <v>62</v>
      </c>
      <c r="AF38" s="19">
        <v>0</v>
      </c>
    </row>
    <row r="39" spans="2:32" ht="20.100000000000001" customHeight="1" thickBot="1" x14ac:dyDescent="0.25">
      <c r="B39" s="4" t="s">
        <v>222</v>
      </c>
      <c r="C39" s="19">
        <v>46</v>
      </c>
      <c r="D39" s="19">
        <v>9</v>
      </c>
      <c r="E39" s="19">
        <v>35</v>
      </c>
      <c r="F39" s="19">
        <v>2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1</v>
      </c>
      <c r="N39" s="19">
        <v>0</v>
      </c>
      <c r="O39" s="19">
        <v>1</v>
      </c>
      <c r="P39" s="19">
        <v>0</v>
      </c>
      <c r="Q39" s="19">
        <v>0</v>
      </c>
      <c r="R39" s="19">
        <v>3</v>
      </c>
      <c r="S39" s="19">
        <v>0</v>
      </c>
      <c r="T39" s="19">
        <v>3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50</v>
      </c>
      <c r="AC39" s="19">
        <v>9</v>
      </c>
      <c r="AD39" s="19">
        <v>39</v>
      </c>
      <c r="AE39" s="19">
        <v>2</v>
      </c>
      <c r="AF39" s="19">
        <v>0</v>
      </c>
    </row>
    <row r="40" spans="2:32" ht="20.100000000000001" customHeight="1" thickBot="1" x14ac:dyDescent="0.25">
      <c r="B40" s="4" t="s">
        <v>223</v>
      </c>
      <c r="C40" s="19">
        <v>101</v>
      </c>
      <c r="D40" s="19">
        <v>3</v>
      </c>
      <c r="E40" s="19">
        <v>73</v>
      </c>
      <c r="F40" s="19">
        <v>25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</v>
      </c>
      <c r="N40" s="19">
        <v>0</v>
      </c>
      <c r="O40" s="19">
        <v>1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102</v>
      </c>
      <c r="AC40" s="19">
        <v>3</v>
      </c>
      <c r="AD40" s="19">
        <v>74</v>
      </c>
      <c r="AE40" s="19">
        <v>25</v>
      </c>
      <c r="AF40" s="19">
        <v>0</v>
      </c>
    </row>
    <row r="41" spans="2:32" ht="20.100000000000001" customHeight="1" thickBot="1" x14ac:dyDescent="0.25">
      <c r="B41" s="4" t="s">
        <v>224</v>
      </c>
      <c r="C41" s="19">
        <v>133</v>
      </c>
      <c r="D41" s="19">
        <v>0</v>
      </c>
      <c r="E41" s="19">
        <v>102</v>
      </c>
      <c r="F41" s="19">
        <v>31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2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135</v>
      </c>
      <c r="AC41" s="19">
        <v>0</v>
      </c>
      <c r="AD41" s="19">
        <v>104</v>
      </c>
      <c r="AE41" s="19">
        <v>31</v>
      </c>
      <c r="AF41" s="19">
        <v>0</v>
      </c>
    </row>
    <row r="42" spans="2:32" ht="20.100000000000001" customHeight="1" thickBot="1" x14ac:dyDescent="0.25">
      <c r="B42" s="4" t="s">
        <v>225</v>
      </c>
      <c r="C42" s="19">
        <v>53</v>
      </c>
      <c r="D42" s="19">
        <v>0</v>
      </c>
      <c r="E42" s="19">
        <v>51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</v>
      </c>
      <c r="N42" s="19">
        <v>0</v>
      </c>
      <c r="O42" s="19">
        <v>3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56</v>
      </c>
      <c r="AC42" s="19">
        <v>0</v>
      </c>
      <c r="AD42" s="19">
        <v>54</v>
      </c>
      <c r="AE42" s="19">
        <v>2</v>
      </c>
      <c r="AF42" s="19">
        <v>0</v>
      </c>
    </row>
    <row r="43" spans="2:32" ht="20.100000000000001" customHeight="1" thickBot="1" x14ac:dyDescent="0.25">
      <c r="B43" s="4" t="s">
        <v>226</v>
      </c>
      <c r="C43" s="19">
        <v>58</v>
      </c>
      <c r="D43" s="19">
        <v>0</v>
      </c>
      <c r="E43" s="19">
        <v>24</v>
      </c>
      <c r="F43" s="19">
        <v>34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58</v>
      </c>
      <c r="AC43" s="19">
        <v>0</v>
      </c>
      <c r="AD43" s="19">
        <v>24</v>
      </c>
      <c r="AE43" s="19">
        <v>34</v>
      </c>
      <c r="AF43" s="19">
        <v>0</v>
      </c>
    </row>
    <row r="44" spans="2:32" ht="20.100000000000001" customHeight="1" thickBot="1" x14ac:dyDescent="0.25">
      <c r="B44" s="4" t="s">
        <v>227</v>
      </c>
      <c r="C44" s="19">
        <v>146</v>
      </c>
      <c r="D44" s="19">
        <v>0</v>
      </c>
      <c r="E44" s="19">
        <v>110</v>
      </c>
      <c r="F44" s="19">
        <v>36</v>
      </c>
      <c r="G44" s="19">
        <v>0</v>
      </c>
      <c r="H44" s="19">
        <v>1</v>
      </c>
      <c r="I44" s="19">
        <v>0</v>
      </c>
      <c r="J44" s="19">
        <v>1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1</v>
      </c>
      <c r="S44" s="19">
        <v>0</v>
      </c>
      <c r="T44" s="19">
        <v>0</v>
      </c>
      <c r="U44" s="19">
        <v>1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148</v>
      </c>
      <c r="AC44" s="19">
        <v>0</v>
      </c>
      <c r="AD44" s="19">
        <v>111</v>
      </c>
      <c r="AE44" s="19">
        <v>37</v>
      </c>
      <c r="AF44" s="19">
        <v>0</v>
      </c>
    </row>
    <row r="45" spans="2:32" ht="20.100000000000001" customHeight="1" thickBot="1" x14ac:dyDescent="0.25">
      <c r="B45" s="4" t="s">
        <v>228</v>
      </c>
      <c r="C45" s="19">
        <v>968</v>
      </c>
      <c r="D45" s="19">
        <v>27</v>
      </c>
      <c r="E45" s="19">
        <v>455</v>
      </c>
      <c r="F45" s="19">
        <v>486</v>
      </c>
      <c r="G45" s="19">
        <v>0</v>
      </c>
      <c r="H45" s="19">
        <v>2</v>
      </c>
      <c r="I45" s="19">
        <v>0</v>
      </c>
      <c r="J45" s="19">
        <v>2</v>
      </c>
      <c r="K45" s="19">
        <v>0</v>
      </c>
      <c r="L45" s="19">
        <v>0</v>
      </c>
      <c r="M45" s="19">
        <v>14</v>
      </c>
      <c r="N45" s="19">
        <v>0</v>
      </c>
      <c r="O45" s="19">
        <v>8</v>
      </c>
      <c r="P45" s="19">
        <v>6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10</v>
      </c>
      <c r="X45" s="19">
        <v>0</v>
      </c>
      <c r="Y45" s="19">
        <v>8</v>
      </c>
      <c r="Z45" s="19">
        <v>2</v>
      </c>
      <c r="AA45" s="19">
        <v>0</v>
      </c>
      <c r="AB45" s="19">
        <v>994</v>
      </c>
      <c r="AC45" s="19">
        <v>27</v>
      </c>
      <c r="AD45" s="19">
        <v>473</v>
      </c>
      <c r="AE45" s="19">
        <v>494</v>
      </c>
      <c r="AF45" s="19">
        <v>0</v>
      </c>
    </row>
    <row r="46" spans="2:32" ht="20.100000000000001" customHeight="1" thickBot="1" x14ac:dyDescent="0.25">
      <c r="B46" s="4" t="s">
        <v>229</v>
      </c>
      <c r="C46" s="19">
        <v>134</v>
      </c>
      <c r="D46" s="19">
        <v>0</v>
      </c>
      <c r="E46" s="19">
        <v>75</v>
      </c>
      <c r="F46" s="19">
        <v>59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1</v>
      </c>
      <c r="S46" s="19">
        <v>0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135</v>
      </c>
      <c r="AC46" s="19">
        <v>0</v>
      </c>
      <c r="AD46" s="19">
        <v>76</v>
      </c>
      <c r="AE46" s="19">
        <v>59</v>
      </c>
      <c r="AF46" s="19">
        <v>0</v>
      </c>
    </row>
    <row r="47" spans="2:32" ht="20.100000000000001" customHeight="1" thickBot="1" x14ac:dyDescent="0.25">
      <c r="B47" s="4" t="s">
        <v>230</v>
      </c>
      <c r="C47" s="19">
        <v>72</v>
      </c>
      <c r="D47" s="19">
        <v>0</v>
      </c>
      <c r="E47" s="19">
        <v>55</v>
      </c>
      <c r="F47" s="19">
        <v>17</v>
      </c>
      <c r="G47" s="19">
        <v>0</v>
      </c>
      <c r="H47" s="19">
        <v>1</v>
      </c>
      <c r="I47" s="19">
        <v>0</v>
      </c>
      <c r="J47" s="19">
        <v>1</v>
      </c>
      <c r="K47" s="19">
        <v>0</v>
      </c>
      <c r="L47" s="19">
        <v>0</v>
      </c>
      <c r="M47" s="19">
        <v>4</v>
      </c>
      <c r="N47" s="19">
        <v>0</v>
      </c>
      <c r="O47" s="19">
        <v>4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77</v>
      </c>
      <c r="AC47" s="19">
        <v>0</v>
      </c>
      <c r="AD47" s="19">
        <v>60</v>
      </c>
      <c r="AE47" s="19">
        <v>17</v>
      </c>
      <c r="AF47" s="19">
        <v>0</v>
      </c>
    </row>
    <row r="48" spans="2:32" ht="20.100000000000001" customHeight="1" thickBot="1" x14ac:dyDescent="0.25">
      <c r="B48" s="4" t="s">
        <v>231</v>
      </c>
      <c r="C48" s="19">
        <v>209</v>
      </c>
      <c r="D48" s="19">
        <v>1</v>
      </c>
      <c r="E48" s="19">
        <v>139</v>
      </c>
      <c r="F48" s="19">
        <v>69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209</v>
      </c>
      <c r="AC48" s="19">
        <v>1</v>
      </c>
      <c r="AD48" s="19">
        <v>139</v>
      </c>
      <c r="AE48" s="19">
        <v>69</v>
      </c>
      <c r="AF48" s="19">
        <v>0</v>
      </c>
    </row>
    <row r="49" spans="2:32" ht="20.100000000000001" customHeight="1" thickBot="1" x14ac:dyDescent="0.25">
      <c r="B49" s="4" t="s">
        <v>232</v>
      </c>
      <c r="C49" s="19">
        <v>536</v>
      </c>
      <c r="D49" s="19">
        <v>0</v>
      </c>
      <c r="E49" s="19">
        <v>407</v>
      </c>
      <c r="F49" s="19">
        <v>129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3</v>
      </c>
      <c r="N49" s="19">
        <v>0</v>
      </c>
      <c r="O49" s="19">
        <v>3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539</v>
      </c>
      <c r="AC49" s="19">
        <v>0</v>
      </c>
      <c r="AD49" s="19">
        <v>410</v>
      </c>
      <c r="AE49" s="19">
        <v>129</v>
      </c>
      <c r="AF49" s="19">
        <v>0</v>
      </c>
    </row>
    <row r="50" spans="2:32" ht="20.100000000000001" customHeight="1" thickBot="1" x14ac:dyDescent="0.25">
      <c r="B50" s="4" t="s">
        <v>233</v>
      </c>
      <c r="C50" s="19">
        <v>117</v>
      </c>
      <c r="D50" s="19">
        <v>0</v>
      </c>
      <c r="E50" s="19">
        <v>101</v>
      </c>
      <c r="F50" s="19">
        <v>16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3</v>
      </c>
      <c r="N50" s="19">
        <v>0</v>
      </c>
      <c r="O50" s="19">
        <v>3</v>
      </c>
      <c r="P50" s="19">
        <v>0</v>
      </c>
      <c r="Q50" s="19">
        <v>0</v>
      </c>
      <c r="R50" s="19">
        <v>6</v>
      </c>
      <c r="S50" s="19">
        <v>0</v>
      </c>
      <c r="T50" s="19">
        <v>6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126</v>
      </c>
      <c r="AC50" s="19">
        <v>0</v>
      </c>
      <c r="AD50" s="19">
        <v>110</v>
      </c>
      <c r="AE50" s="19">
        <v>16</v>
      </c>
      <c r="AF50" s="19">
        <v>0</v>
      </c>
    </row>
    <row r="51" spans="2:32" ht="20.100000000000001" customHeight="1" thickBot="1" x14ac:dyDescent="0.25">
      <c r="B51" s="4" t="s">
        <v>234</v>
      </c>
      <c r="C51" s="19">
        <v>621</v>
      </c>
      <c r="D51" s="19">
        <v>3</v>
      </c>
      <c r="E51" s="19">
        <v>473</v>
      </c>
      <c r="F51" s="19">
        <v>145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9</v>
      </c>
      <c r="N51" s="19">
        <v>0</v>
      </c>
      <c r="O51" s="19">
        <v>9</v>
      </c>
      <c r="P51" s="19">
        <v>0</v>
      </c>
      <c r="Q51" s="19">
        <v>0</v>
      </c>
      <c r="R51" s="19">
        <v>5</v>
      </c>
      <c r="S51" s="19">
        <v>0</v>
      </c>
      <c r="T51" s="19">
        <v>5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635</v>
      </c>
      <c r="AC51" s="19">
        <v>3</v>
      </c>
      <c r="AD51" s="19">
        <v>487</v>
      </c>
      <c r="AE51" s="19">
        <v>145</v>
      </c>
      <c r="AF51" s="19">
        <v>0</v>
      </c>
    </row>
    <row r="52" spans="2:32" ht="20.100000000000001" customHeight="1" thickBot="1" x14ac:dyDescent="0.25">
      <c r="B52" s="4" t="s">
        <v>235</v>
      </c>
      <c r="C52" s="19">
        <v>147</v>
      </c>
      <c r="D52" s="19">
        <v>0</v>
      </c>
      <c r="E52" s="19">
        <v>117</v>
      </c>
      <c r="F52" s="19">
        <v>30</v>
      </c>
      <c r="G52" s="19">
        <v>0</v>
      </c>
      <c r="H52" s="19">
        <v>1</v>
      </c>
      <c r="I52" s="19">
        <v>0</v>
      </c>
      <c r="J52" s="19">
        <v>1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148</v>
      </c>
      <c r="AC52" s="19">
        <v>0</v>
      </c>
      <c r="AD52" s="19">
        <v>118</v>
      </c>
      <c r="AE52" s="19">
        <v>30</v>
      </c>
      <c r="AF52" s="19">
        <v>0</v>
      </c>
    </row>
    <row r="53" spans="2:32" ht="20.100000000000001" customHeight="1" thickBot="1" x14ac:dyDescent="0.25">
      <c r="B53" s="4" t="s">
        <v>236</v>
      </c>
      <c r="C53" s="19">
        <v>73</v>
      </c>
      <c r="D53" s="19">
        <v>0</v>
      </c>
      <c r="E53" s="19">
        <v>55</v>
      </c>
      <c r="F53" s="19">
        <v>18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2</v>
      </c>
      <c r="N53" s="19">
        <v>0</v>
      </c>
      <c r="O53" s="19">
        <v>2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75</v>
      </c>
      <c r="AC53" s="19">
        <v>0</v>
      </c>
      <c r="AD53" s="19">
        <v>57</v>
      </c>
      <c r="AE53" s="19">
        <v>18</v>
      </c>
      <c r="AF53" s="19">
        <v>0</v>
      </c>
    </row>
    <row r="54" spans="2:32" ht="20.100000000000001" customHeight="1" thickBot="1" x14ac:dyDescent="0.25">
      <c r="B54" s="4" t="s">
        <v>237</v>
      </c>
      <c r="C54" s="19">
        <v>212</v>
      </c>
      <c r="D54" s="19">
        <v>0</v>
      </c>
      <c r="E54" s="19">
        <v>174</v>
      </c>
      <c r="F54" s="19">
        <v>38</v>
      </c>
      <c r="G54" s="19">
        <v>0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2</v>
      </c>
      <c r="N54" s="19">
        <v>0</v>
      </c>
      <c r="O54" s="19">
        <v>2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215</v>
      </c>
      <c r="AC54" s="19">
        <v>0</v>
      </c>
      <c r="AD54" s="19">
        <v>177</v>
      </c>
      <c r="AE54" s="19">
        <v>38</v>
      </c>
      <c r="AF54" s="19">
        <v>0</v>
      </c>
    </row>
    <row r="55" spans="2:32" ht="20.100000000000001" customHeight="1" thickBot="1" x14ac:dyDescent="0.25">
      <c r="B55" s="4" t="s">
        <v>238</v>
      </c>
      <c r="C55" s="19">
        <v>60</v>
      </c>
      <c r="D55" s="19">
        <v>0</v>
      </c>
      <c r="E55" s="19">
        <v>39</v>
      </c>
      <c r="F55" s="19">
        <v>21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4</v>
      </c>
      <c r="N55" s="19">
        <v>0</v>
      </c>
      <c r="O55" s="19">
        <v>4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64</v>
      </c>
      <c r="AC55" s="19">
        <v>0</v>
      </c>
      <c r="AD55" s="19">
        <v>43</v>
      </c>
      <c r="AE55" s="19">
        <v>21</v>
      </c>
      <c r="AF55" s="19">
        <v>0</v>
      </c>
    </row>
    <row r="56" spans="2:32" ht="20.100000000000001" customHeight="1" thickBot="1" x14ac:dyDescent="0.25">
      <c r="B56" s="4" t="s">
        <v>239</v>
      </c>
      <c r="C56" s="19">
        <v>48</v>
      </c>
      <c r="D56" s="19">
        <v>0</v>
      </c>
      <c r="E56" s="19">
        <v>30</v>
      </c>
      <c r="F56" s="19">
        <v>18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5</v>
      </c>
      <c r="N56" s="19">
        <v>0</v>
      </c>
      <c r="O56" s="19">
        <v>3</v>
      </c>
      <c r="P56" s="19">
        <v>2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53</v>
      </c>
      <c r="AC56" s="19">
        <v>0</v>
      </c>
      <c r="AD56" s="19">
        <v>33</v>
      </c>
      <c r="AE56" s="19">
        <v>20</v>
      </c>
      <c r="AF56" s="19">
        <v>0</v>
      </c>
    </row>
    <row r="57" spans="2:32" ht="20.100000000000001" customHeight="1" thickBot="1" x14ac:dyDescent="0.25">
      <c r="B57" s="4" t="s">
        <v>240</v>
      </c>
      <c r="C57" s="19">
        <v>165</v>
      </c>
      <c r="D57" s="19">
        <v>0</v>
      </c>
      <c r="E57" s="19">
        <v>90</v>
      </c>
      <c r="F57" s="19">
        <v>75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</v>
      </c>
      <c r="N57" s="19">
        <v>0</v>
      </c>
      <c r="O57" s="19">
        <v>3</v>
      </c>
      <c r="P57" s="19">
        <v>0</v>
      </c>
      <c r="Q57" s="19">
        <v>0</v>
      </c>
      <c r="R57" s="19">
        <v>1</v>
      </c>
      <c r="S57" s="19">
        <v>0</v>
      </c>
      <c r="T57" s="19">
        <v>1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169</v>
      </c>
      <c r="AC57" s="19">
        <v>0</v>
      </c>
      <c r="AD57" s="19">
        <v>94</v>
      </c>
      <c r="AE57" s="19">
        <v>75</v>
      </c>
      <c r="AF57" s="19">
        <v>0</v>
      </c>
    </row>
    <row r="58" spans="2:32" ht="20.100000000000001" customHeight="1" thickBot="1" x14ac:dyDescent="0.25">
      <c r="B58" s="4" t="s">
        <v>241</v>
      </c>
      <c r="C58" s="19">
        <v>1514</v>
      </c>
      <c r="D58" s="19">
        <v>0</v>
      </c>
      <c r="E58" s="19">
        <v>665</v>
      </c>
      <c r="F58" s="19">
        <v>849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43</v>
      </c>
      <c r="N58" s="19">
        <v>0</v>
      </c>
      <c r="O58" s="19">
        <v>37</v>
      </c>
      <c r="P58" s="19">
        <v>6</v>
      </c>
      <c r="Q58" s="19">
        <v>0</v>
      </c>
      <c r="R58" s="19">
        <v>4</v>
      </c>
      <c r="S58" s="19">
        <v>0</v>
      </c>
      <c r="T58" s="19">
        <v>4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1561</v>
      </c>
      <c r="AC58" s="19">
        <v>0</v>
      </c>
      <c r="AD58" s="19">
        <v>706</v>
      </c>
      <c r="AE58" s="19">
        <v>855</v>
      </c>
      <c r="AF58" s="19">
        <v>0</v>
      </c>
    </row>
    <row r="59" spans="2:32" ht="20.100000000000001" customHeight="1" thickBot="1" x14ac:dyDescent="0.25">
      <c r="B59" s="4" t="s">
        <v>242</v>
      </c>
      <c r="C59" s="19">
        <v>429</v>
      </c>
      <c r="D59" s="19">
        <v>0</v>
      </c>
      <c r="E59" s="19">
        <v>329</v>
      </c>
      <c r="F59" s="19">
        <v>100</v>
      </c>
      <c r="G59" s="19">
        <v>0</v>
      </c>
      <c r="H59" s="19">
        <v>6</v>
      </c>
      <c r="I59" s="19">
        <v>0</v>
      </c>
      <c r="J59" s="19">
        <v>5</v>
      </c>
      <c r="K59" s="19">
        <v>1</v>
      </c>
      <c r="L59" s="19">
        <v>0</v>
      </c>
      <c r="M59" s="19">
        <v>42</v>
      </c>
      <c r="N59" s="19">
        <v>0</v>
      </c>
      <c r="O59" s="19">
        <v>39</v>
      </c>
      <c r="P59" s="19">
        <v>3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1</v>
      </c>
      <c r="X59" s="19">
        <v>0</v>
      </c>
      <c r="Y59" s="19">
        <v>0</v>
      </c>
      <c r="Z59" s="19">
        <v>1</v>
      </c>
      <c r="AA59" s="19">
        <v>0</v>
      </c>
      <c r="AB59" s="19">
        <v>478</v>
      </c>
      <c r="AC59" s="19">
        <v>0</v>
      </c>
      <c r="AD59" s="19">
        <v>373</v>
      </c>
      <c r="AE59" s="19">
        <v>105</v>
      </c>
      <c r="AF59" s="19">
        <v>0</v>
      </c>
    </row>
    <row r="60" spans="2:32" ht="20.100000000000001" customHeight="1" thickBot="1" x14ac:dyDescent="0.25">
      <c r="B60" s="4" t="s">
        <v>243</v>
      </c>
      <c r="C60" s="19">
        <v>125</v>
      </c>
      <c r="D60" s="19">
        <v>0</v>
      </c>
      <c r="E60" s="19">
        <v>86</v>
      </c>
      <c r="F60" s="19">
        <v>39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1</v>
      </c>
      <c r="N60" s="19">
        <v>0</v>
      </c>
      <c r="O60" s="19">
        <v>1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126</v>
      </c>
      <c r="AC60" s="19">
        <v>0</v>
      </c>
      <c r="AD60" s="19">
        <v>87</v>
      </c>
      <c r="AE60" s="19">
        <v>39</v>
      </c>
      <c r="AF60" s="19">
        <v>0</v>
      </c>
    </row>
    <row r="61" spans="2:32" ht="20.100000000000001" customHeight="1" thickBot="1" x14ac:dyDescent="0.25">
      <c r="B61" s="4" t="s">
        <v>244</v>
      </c>
      <c r="C61" s="19">
        <v>38</v>
      </c>
      <c r="D61" s="19">
        <v>0</v>
      </c>
      <c r="E61" s="19">
        <v>25</v>
      </c>
      <c r="F61" s="19">
        <v>13</v>
      </c>
      <c r="G61" s="19">
        <v>0</v>
      </c>
      <c r="H61" s="19">
        <v>3</v>
      </c>
      <c r="I61" s="19">
        <v>0</v>
      </c>
      <c r="J61" s="19">
        <v>2</v>
      </c>
      <c r="K61" s="19">
        <v>1</v>
      </c>
      <c r="L61" s="19">
        <v>0</v>
      </c>
      <c r="M61" s="19">
        <v>2</v>
      </c>
      <c r="N61" s="19">
        <v>0</v>
      </c>
      <c r="O61" s="19">
        <v>2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43</v>
      </c>
      <c r="AC61" s="19">
        <v>0</v>
      </c>
      <c r="AD61" s="19">
        <v>29</v>
      </c>
      <c r="AE61" s="19">
        <v>14</v>
      </c>
      <c r="AF61" s="19">
        <v>0</v>
      </c>
    </row>
    <row r="62" spans="2:32" ht="20.100000000000001" customHeight="1" thickBot="1" x14ac:dyDescent="0.25">
      <c r="B62" s="4" t="s">
        <v>270</v>
      </c>
      <c r="C62" s="19">
        <v>75</v>
      </c>
      <c r="D62" s="19">
        <v>0</v>
      </c>
      <c r="E62" s="19">
        <v>36</v>
      </c>
      <c r="F62" s="19">
        <v>39</v>
      </c>
      <c r="G62" s="19">
        <v>0</v>
      </c>
      <c r="H62" s="19">
        <v>2</v>
      </c>
      <c r="I62" s="19">
        <v>0</v>
      </c>
      <c r="J62" s="19">
        <v>2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1</v>
      </c>
      <c r="X62" s="19">
        <v>0</v>
      </c>
      <c r="Y62" s="19">
        <v>1</v>
      </c>
      <c r="Z62" s="19">
        <v>0</v>
      </c>
      <c r="AA62" s="19">
        <v>0</v>
      </c>
      <c r="AB62" s="19">
        <v>78</v>
      </c>
      <c r="AC62" s="19">
        <v>0</v>
      </c>
      <c r="AD62" s="19">
        <v>39</v>
      </c>
      <c r="AE62" s="19">
        <v>39</v>
      </c>
      <c r="AF62" s="19">
        <v>0</v>
      </c>
    </row>
    <row r="63" spans="2:32" ht="20.100000000000001" customHeight="1" thickBot="1" x14ac:dyDescent="0.25">
      <c r="B63" s="4" t="s">
        <v>246</v>
      </c>
      <c r="C63" s="19">
        <v>176</v>
      </c>
      <c r="D63" s="19">
        <v>7</v>
      </c>
      <c r="E63" s="19">
        <v>109</v>
      </c>
      <c r="F63" s="19">
        <v>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176</v>
      </c>
      <c r="AC63" s="19">
        <v>7</v>
      </c>
      <c r="AD63" s="19">
        <v>109</v>
      </c>
      <c r="AE63" s="19">
        <v>60</v>
      </c>
      <c r="AF63" s="19">
        <v>0</v>
      </c>
    </row>
    <row r="64" spans="2:32" ht="20.100000000000001" customHeight="1" thickBot="1" x14ac:dyDescent="0.25">
      <c r="B64" s="4" t="s">
        <v>247</v>
      </c>
      <c r="C64" s="19">
        <v>54</v>
      </c>
      <c r="D64" s="19">
        <v>0</v>
      </c>
      <c r="E64" s="19">
        <v>47</v>
      </c>
      <c r="F64" s="19">
        <v>7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</v>
      </c>
      <c r="N64" s="19">
        <v>0</v>
      </c>
      <c r="O64" s="19">
        <v>2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56</v>
      </c>
      <c r="AC64" s="19">
        <v>0</v>
      </c>
      <c r="AD64" s="19">
        <v>49</v>
      </c>
      <c r="AE64" s="19">
        <v>7</v>
      </c>
      <c r="AF64" s="19">
        <v>0</v>
      </c>
    </row>
    <row r="65" spans="2:32" ht="20.100000000000001" customHeight="1" thickBot="1" x14ac:dyDescent="0.25">
      <c r="B65" s="7" t="s">
        <v>22</v>
      </c>
      <c r="C65" s="9">
        <f>SUM(C15:C64)</f>
        <v>10313</v>
      </c>
      <c r="D65" s="9">
        <f t="shared" ref="D65:AF65" si="0">SUM(D15:D64)</f>
        <v>70</v>
      </c>
      <c r="E65" s="9">
        <f t="shared" si="0"/>
        <v>6936</v>
      </c>
      <c r="F65" s="9">
        <f t="shared" si="0"/>
        <v>3307</v>
      </c>
      <c r="G65" s="9">
        <f t="shared" si="0"/>
        <v>0</v>
      </c>
      <c r="H65" s="9">
        <f t="shared" si="0"/>
        <v>43</v>
      </c>
      <c r="I65" s="9">
        <f t="shared" si="0"/>
        <v>0</v>
      </c>
      <c r="J65" s="9">
        <f t="shared" si="0"/>
        <v>26</v>
      </c>
      <c r="K65" s="9">
        <f t="shared" si="0"/>
        <v>17</v>
      </c>
      <c r="L65" s="9">
        <f t="shared" si="0"/>
        <v>0</v>
      </c>
      <c r="M65" s="9">
        <f t="shared" si="0"/>
        <v>343</v>
      </c>
      <c r="N65" s="9">
        <f t="shared" si="0"/>
        <v>0</v>
      </c>
      <c r="O65" s="9">
        <f t="shared" si="0"/>
        <v>317</v>
      </c>
      <c r="P65" s="9">
        <f t="shared" si="0"/>
        <v>26</v>
      </c>
      <c r="Q65" s="9">
        <f t="shared" si="0"/>
        <v>0</v>
      </c>
      <c r="R65" s="9">
        <f t="shared" si="0"/>
        <v>95</v>
      </c>
      <c r="S65" s="9">
        <f t="shared" si="0"/>
        <v>0</v>
      </c>
      <c r="T65" s="9">
        <f t="shared" si="0"/>
        <v>89</v>
      </c>
      <c r="U65" s="9">
        <f t="shared" si="0"/>
        <v>6</v>
      </c>
      <c r="V65" s="9">
        <f t="shared" si="0"/>
        <v>0</v>
      </c>
      <c r="W65" s="9">
        <f t="shared" si="0"/>
        <v>12</v>
      </c>
      <c r="X65" s="9">
        <f t="shared" si="0"/>
        <v>0</v>
      </c>
      <c r="Y65" s="9">
        <f t="shared" si="0"/>
        <v>9</v>
      </c>
      <c r="Z65" s="9">
        <f t="shared" si="0"/>
        <v>3</v>
      </c>
      <c r="AA65" s="9">
        <f t="shared" si="0"/>
        <v>0</v>
      </c>
      <c r="AB65" s="9">
        <f t="shared" si="0"/>
        <v>10806</v>
      </c>
      <c r="AC65" s="9">
        <f t="shared" si="0"/>
        <v>70</v>
      </c>
      <c r="AD65" s="9">
        <f t="shared" si="0"/>
        <v>7377</v>
      </c>
      <c r="AE65" s="9">
        <f t="shared" si="0"/>
        <v>3359</v>
      </c>
      <c r="AF65" s="9">
        <f t="shared" si="0"/>
        <v>0</v>
      </c>
    </row>
    <row r="66" spans="2:32" x14ac:dyDescent="0.2">
      <c r="C66" s="49"/>
    </row>
    <row r="68" spans="2:32" x14ac:dyDescent="0.2">
      <c r="B68" s="48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88" t="s">
        <v>60</v>
      </c>
      <c r="D12" s="88"/>
      <c r="E12" s="88"/>
      <c r="F12" s="88"/>
      <c r="G12" s="88"/>
      <c r="H12" s="88" t="s">
        <v>176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2:22" ht="39.75" customHeight="1" x14ac:dyDescent="0.2">
      <c r="C13" s="88"/>
      <c r="D13" s="88"/>
      <c r="E13" s="88"/>
      <c r="F13" s="88"/>
      <c r="G13" s="88"/>
      <c r="H13" s="88" t="s">
        <v>178</v>
      </c>
      <c r="I13" s="88"/>
      <c r="J13" s="88"/>
      <c r="K13" s="88"/>
      <c r="L13" s="90"/>
      <c r="M13" s="88" t="s">
        <v>179</v>
      </c>
      <c r="N13" s="88"/>
      <c r="O13" s="88"/>
      <c r="P13" s="88"/>
      <c r="Q13" s="90"/>
      <c r="R13" s="88" t="s">
        <v>180</v>
      </c>
      <c r="S13" s="88"/>
      <c r="T13" s="88"/>
      <c r="U13" s="88"/>
      <c r="V13" s="90"/>
    </row>
    <row r="14" spans="2:22" ht="45" customHeight="1" x14ac:dyDescent="0.2">
      <c r="C14" s="15" t="s">
        <v>171</v>
      </c>
      <c r="D14" s="15" t="s">
        <v>172</v>
      </c>
      <c r="E14" s="15" t="s">
        <v>181</v>
      </c>
      <c r="F14" s="15" t="s">
        <v>182</v>
      </c>
      <c r="G14" s="15" t="s">
        <v>175</v>
      </c>
      <c r="H14" s="15" t="s">
        <v>171</v>
      </c>
      <c r="I14" s="15" t="s">
        <v>172</v>
      </c>
      <c r="J14" s="15" t="s">
        <v>181</v>
      </c>
      <c r="K14" s="15" t="s">
        <v>182</v>
      </c>
      <c r="L14" s="15" t="s">
        <v>175</v>
      </c>
      <c r="M14" s="15" t="s">
        <v>171</v>
      </c>
      <c r="N14" s="15" t="s">
        <v>172</v>
      </c>
      <c r="O14" s="15" t="s">
        <v>181</v>
      </c>
      <c r="P14" s="15" t="s">
        <v>182</v>
      </c>
      <c r="Q14" s="15" t="s">
        <v>175</v>
      </c>
      <c r="R14" s="15" t="s">
        <v>171</v>
      </c>
      <c r="S14" s="15" t="s">
        <v>172</v>
      </c>
      <c r="T14" s="15" t="s">
        <v>181</v>
      </c>
      <c r="U14" s="15" t="s">
        <v>182</v>
      </c>
      <c r="V14" s="15" t="s">
        <v>175</v>
      </c>
    </row>
    <row r="15" spans="2:22" ht="20.100000000000001" customHeight="1" thickBot="1" x14ac:dyDescent="0.25">
      <c r="B15" s="3" t="s">
        <v>198</v>
      </c>
      <c r="C15" s="31">
        <f>IF('Órdenes según Instancia'!AB15=0,"-",('Órdenes según Instancia'!C15/'Órdenes según Instancia'!AB15))</f>
        <v>0.96226415094339623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3.7735849056603772E-2</v>
      </c>
      <c r="F15" s="31">
        <f>IF('Órdenes según Instancia'!AB15=0,"-",('Órdenes según Instancia'!R15/'Órdenes según Instancia'!AB15))</f>
        <v>0</v>
      </c>
      <c r="G15" s="31">
        <f>IF('Órdenes según Instancia'!AB15=0,"-",('Órdenes según Instancia'!W15/'Órdenes según Instancia'!AB15))</f>
        <v>0</v>
      </c>
      <c r="H15" s="31" t="str">
        <f>IF('Órdenes según Instancia'!AC15=0,"-",('Órdenes según Instancia'!D15/'Órdenes según Instancia'!AC15))</f>
        <v>-</v>
      </c>
      <c r="I15" s="31" t="str">
        <f>IF('Órdenes según Instancia'!AC15=0,"-",('Órdenes según Instancia'!I15/'Órdenes según Instancia'!AC15))</f>
        <v>-</v>
      </c>
      <c r="J15" s="31" t="str">
        <f>IF('Órdenes según Instancia'!AC15=0,"-",('Órdenes según Instancia'!N15/'Órdenes según Instancia'!AC15))</f>
        <v>-</v>
      </c>
      <c r="K15" s="31" t="str">
        <f>IF('Órdenes según Instancia'!AC15=0,"-",('Órdenes según Instancia'!S15/'Órdenes según Instancia'!AC15))</f>
        <v>-</v>
      </c>
      <c r="L15" s="31" t="str">
        <f>IF('Órdenes según Instancia'!AC15=0,"-",('Órdenes según Instancia'!X15/'Órdenes según Instancia'!AC15))</f>
        <v>-</v>
      </c>
      <c r="M15" s="31">
        <f>IF('Órdenes según Instancia'!AD15=0,"-",('Órdenes según Instancia'!E15/'Órdenes según Instancia'!AD15))</f>
        <v>0.95862068965517244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4.1379310344827586E-2</v>
      </c>
      <c r="P15" s="31">
        <f>IF('Órdenes según Instancia'!AD15=0,"-",('Órdenes según Instancia'!T15/'Órdenes según Instancia'!AD15))</f>
        <v>0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</v>
      </c>
      <c r="U15" s="31">
        <f>IF('Órdenes según Instancia'!AE15=0,"-",('Órdenes según Instancia'!U15/('Órdenes según Instancia'!AE15)))</f>
        <v>0</v>
      </c>
      <c r="V15" s="31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199</v>
      </c>
      <c r="C16" s="31">
        <f>IF('Órdenes según Instancia'!AB16=0,"-",('Órdenes según Instancia'!C16/'Órdenes según Instancia'!AB16))</f>
        <v>0.96850393700787396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3.1496062992125984E-2</v>
      </c>
      <c r="F16" s="31">
        <f>IF('Órdenes según Instancia'!AB16=0,"-",('Órdenes según Instancia'!R16/'Órdenes según Instancia'!AB16))</f>
        <v>0</v>
      </c>
      <c r="G16" s="31">
        <f>IF('Órdenes según Instancia'!AB16=0,"-",('Órdenes según Instancia'!W16/'Órdenes según Instancia'!AB16))</f>
        <v>0</v>
      </c>
      <c r="H16" s="31" t="str">
        <f>IF('Órdenes según Instancia'!AC16=0,"-",('Órdenes según Instancia'!D16/'Órdenes según Instancia'!AC16))</f>
        <v>-</v>
      </c>
      <c r="I16" s="31" t="str">
        <f>IF('Órdenes según Instancia'!AC16=0,"-",('Órdenes según Instancia'!I16/'Órdenes según Instancia'!AC16))</f>
        <v>-</v>
      </c>
      <c r="J16" s="31" t="str">
        <f>IF('Órdenes según Instancia'!AC16=0,"-",('Órdenes según Instancia'!N16/'Órdenes según Instancia'!AC16))</f>
        <v>-</v>
      </c>
      <c r="K16" s="31" t="str">
        <f>IF('Órdenes según Instancia'!AC16=0,"-",('Órdenes según Instancia'!S16/'Órdenes según Instancia'!AC16))</f>
        <v>-</v>
      </c>
      <c r="L16" s="31" t="str">
        <f>IF('Órdenes según Instancia'!AC16=0,"-",('Órdenes según Instancia'!X16/'Órdenes según Instancia'!AC16))</f>
        <v>-</v>
      </c>
      <c r="M16" s="31">
        <f>IF('Órdenes según Instancia'!AD16=0,"-",('Órdenes según Instancia'!E16/'Órdenes según Instancia'!AD16))</f>
        <v>0.96506550218340614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3.4934497816593885E-2</v>
      </c>
      <c r="P16" s="31">
        <f>IF('Órdenes según Instancia'!AD16=0,"-",('Órdenes según Instancia'!T16/'Órdenes según Instancia'!AD16))</f>
        <v>0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1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0</v>
      </c>
      <c r="U16" s="31">
        <f>IF('Órdenes según Instancia'!AE16=0,"-",('Órdenes según Instancia'!U16/('Órdenes según Instancia'!AE16)))</f>
        <v>0</v>
      </c>
      <c r="V16" s="31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200</v>
      </c>
      <c r="C17" s="31">
        <f>IF('Órdenes según Instancia'!AB17=0,"-",('Órdenes según Instancia'!C17/'Órdenes según Instancia'!AB17))</f>
        <v>0.97247706422018354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2.7522935779816515E-2</v>
      </c>
      <c r="F17" s="31">
        <f>IF('Órdenes según Instancia'!AB17=0,"-",('Órdenes según Instancia'!R17/'Órdenes según Instancia'!AB17))</f>
        <v>0</v>
      </c>
      <c r="G17" s="31">
        <f>IF('Órdenes según Instancia'!AB17=0,"-",('Órdenes según Instancia'!W17/'Órdenes según Instancia'!AB17))</f>
        <v>0</v>
      </c>
      <c r="H17" s="31">
        <f>IF('Órdenes según Instancia'!AC17=0,"-",('Órdenes según Instancia'!D17/'Órdenes según Instancia'!AC17))</f>
        <v>1</v>
      </c>
      <c r="I17" s="31">
        <f>IF('Órdenes según Instancia'!AC17=0,"-",('Órdenes según Instancia'!I17/'Órdenes según Instancia'!AC17))</f>
        <v>0</v>
      </c>
      <c r="J17" s="31">
        <f>IF('Órdenes según Instancia'!AC17=0,"-",('Órdenes según Instancia'!N17/'Órdenes según Instancia'!AC17))</f>
        <v>0</v>
      </c>
      <c r="K17" s="31">
        <f>IF('Órdenes según Instancia'!AC17=0,"-",('Órdenes según Instancia'!S17/'Órdenes según Instancia'!AC17))</f>
        <v>0</v>
      </c>
      <c r="L17" s="31">
        <f>IF('Órdenes según Instancia'!AC17=0,"-",('Órdenes según Instancia'!X17/'Órdenes según Instancia'!AC17))</f>
        <v>0</v>
      </c>
      <c r="M17" s="31">
        <f>IF('Órdenes según Instancia'!AD17=0,"-",('Órdenes según Instancia'!E17/'Órdenes según Instancia'!AD17))</f>
        <v>0.96703296703296704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3.2967032967032968E-2</v>
      </c>
      <c r="P17" s="31">
        <f>IF('Órdenes según Instancia'!AD17=0,"-",('Órdenes según Instancia'!T17/'Órdenes según Instancia'!AD17))</f>
        <v>0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Instancia'!U17/('Órdenes según Instancia'!AE17)))</f>
        <v>0</v>
      </c>
      <c r="V17" s="31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201</v>
      </c>
      <c r="C18" s="31">
        <f>IF('Órdenes según Instancia'!AB18=0,"-",('Órdenes según Instancia'!C18/'Órdenes según Instancia'!AB18))</f>
        <v>0.90944881889763785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7.4803149606299218E-2</v>
      </c>
      <c r="F18" s="31">
        <f>IF('Órdenes según Instancia'!AB18=0,"-",('Órdenes según Instancia'!R18/'Órdenes según Instancia'!AB18))</f>
        <v>1.5748031496062992E-2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0.9083665338645418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7.5697211155378488E-2</v>
      </c>
      <c r="P18" s="31">
        <f>IF('Órdenes según Instancia'!AD18=0,"-",('Órdenes según Instancia'!T18/'Órdenes según Instancia'!AD18))</f>
        <v>1.5936254980079681E-2</v>
      </c>
      <c r="Q18" s="31">
        <f>IF('Órdenes según Instancia'!AD18=0,"-",('Órdenes según Instancia'!Y18/'Órdenes según Instancia'!AD18))</f>
        <v>0</v>
      </c>
      <c r="R18" s="31">
        <f>IF('Órdenes según Instancia'!AE18=0,"-",('Órdenes según Instancia'!F18/'Órdenes según Instancia'!AE18))</f>
        <v>1</v>
      </c>
      <c r="S18" s="31">
        <f>IF('Órdenes según Instancia'!AE18=0,"-",('Órdenes según Instancia'!K18/'Órdenes según Instancia'!AE18))</f>
        <v>0</v>
      </c>
      <c r="T18" s="31">
        <f>IF('Órdenes según Instancia'!AE18=0,"-",('Órdenes según Instancia'!P18/'Órdenes según Instancia'!AE18))</f>
        <v>0</v>
      </c>
      <c r="U18" s="31">
        <f>IF('Órdenes según Instancia'!AE18=0,"-",('Órdenes según Instancia'!U18/('Órdenes según Instancia'!AE18)))</f>
        <v>0</v>
      </c>
      <c r="V18" s="31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202</v>
      </c>
      <c r="C19" s="31">
        <f>IF('Órdenes según Instancia'!AB19=0,"-",('Órdenes según Instancia'!C19/'Órdenes según Instancia'!AB19))</f>
        <v>1</v>
      </c>
      <c r="D19" s="31">
        <f>IF('Órdenes según Instancia'!AB19=0,"-",('Órdenes según Instancia'!H19/'Órdenes según Instancia'!AB19))</f>
        <v>0</v>
      </c>
      <c r="E19" s="31">
        <f>IF('Órdenes según Instancia'!AB19=0,"-",('Órdenes según Instancia'!M19/'Órdenes según Instancia'!AB19))</f>
        <v>0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>
        <f>IF('Órdenes según Instancia'!AC19=0,"-",('Órdenes según Instancia'!D19/'Órdenes según Instancia'!AC19))</f>
        <v>1</v>
      </c>
      <c r="I19" s="31">
        <f>IF('Órdenes según Instancia'!AC19=0,"-",('Órdenes según Instancia'!I19/'Órdenes según Instancia'!AC19))</f>
        <v>0</v>
      </c>
      <c r="J19" s="31">
        <f>IF('Órdenes según Instancia'!AC19=0,"-",('Órdenes según Instancia'!N19/'Órdenes según Instancia'!AC19))</f>
        <v>0</v>
      </c>
      <c r="K19" s="31">
        <f>IF('Órdenes según Instancia'!AC19=0,"-",('Órdenes según Instancia'!S19/'Órdenes según Instancia'!AC19))</f>
        <v>0</v>
      </c>
      <c r="L19" s="31">
        <f>IF('Órdenes según Instancia'!AC19=0,"-",('Órdenes según Instancia'!X19/'Órdenes según Instancia'!AC19))</f>
        <v>0</v>
      </c>
      <c r="M19" s="31">
        <f>IF('Órdenes según Instancia'!AD19=0,"-",('Órdenes según Instancia'!E19/'Órdenes según Instancia'!AD19))</f>
        <v>1</v>
      </c>
      <c r="N19" s="31">
        <f>IF('Órdenes según Instancia'!AD19=0,"-",('Órdenes según Instancia'!J19/'Órdenes según Instancia'!AD19))</f>
        <v>0</v>
      </c>
      <c r="O19" s="31">
        <f>IF('Órdenes según Instancia'!AD19=0,"-",('Órdenes según Instancia'!O19/'Órdenes según Instancia'!AD19))</f>
        <v>0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1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0</v>
      </c>
      <c r="U19" s="31">
        <f>IF('Órdenes según Instancia'!AE19=0,"-",('Órdenes según Instancia'!U19/('Órdenes según Instancia'!AE19)))</f>
        <v>0</v>
      </c>
      <c r="V19" s="31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203</v>
      </c>
      <c r="C20" s="31">
        <f>IF('Órdenes según Instancia'!AB20=0,"-",('Órdenes según Instancia'!C20/'Órdenes según Instancia'!AB20))</f>
        <v>0.90517241379310343</v>
      </c>
      <c r="D20" s="31">
        <f>IF('Órdenes según Instancia'!AB20=0,"-",('Órdenes según Instancia'!H20/'Órdenes según Instancia'!AB20))</f>
        <v>0</v>
      </c>
      <c r="E20" s="31">
        <f>IF('Órdenes según Instancia'!AB20=0,"-",('Órdenes según Instancia'!M20/'Órdenes según Instancia'!AB20))</f>
        <v>6.0344827586206899E-2</v>
      </c>
      <c r="F20" s="31">
        <f>IF('Órdenes según Instancia'!AB20=0,"-",('Órdenes según Instancia'!R20/'Órdenes según Instancia'!AB20))</f>
        <v>3.4482758620689655E-2</v>
      </c>
      <c r="G20" s="31">
        <f>IF('Órdenes según Instancia'!AB20=0,"-",('Órdenes según Instancia'!W20/'Órdenes según Instancia'!AB20))</f>
        <v>0</v>
      </c>
      <c r="H20" s="31" t="str">
        <f>IF('Órdenes según Instancia'!AC20=0,"-",('Órdenes según Instancia'!D20/'Órdenes según Instancia'!AC20))</f>
        <v>-</v>
      </c>
      <c r="I20" s="31" t="str">
        <f>IF('Órdenes según Instancia'!AC20=0,"-",('Órdenes según Instancia'!I20/'Órdenes según Instancia'!AC20))</f>
        <v>-</v>
      </c>
      <c r="J20" s="31" t="str">
        <f>IF('Órdenes según Instancia'!AC20=0,"-",('Órdenes según Instancia'!N20/'Órdenes según Instancia'!AC20))</f>
        <v>-</v>
      </c>
      <c r="K20" s="31" t="str">
        <f>IF('Órdenes según Instancia'!AC20=0,"-",('Órdenes según Instancia'!S20/'Órdenes según Instancia'!AC20))</f>
        <v>-</v>
      </c>
      <c r="L20" s="31" t="str">
        <f>IF('Órdenes según Instancia'!AC20=0,"-",('Órdenes según Instancia'!X20/'Órdenes según Instancia'!AC20))</f>
        <v>-</v>
      </c>
      <c r="M20" s="31">
        <f>IF('Órdenes según Instancia'!AD20=0,"-",('Órdenes según Instancia'!E20/'Órdenes según Instancia'!AD20))</f>
        <v>0.88541666666666663</v>
      </c>
      <c r="N20" s="31">
        <f>IF('Órdenes según Instancia'!AD20=0,"-",('Órdenes según Instancia'!J20/'Órdenes según Instancia'!AD20))</f>
        <v>0</v>
      </c>
      <c r="O20" s="31">
        <f>IF('Órdenes según Instancia'!AD20=0,"-",('Órdenes según Instancia'!O20/'Órdenes según Instancia'!AD20))</f>
        <v>7.2916666666666671E-2</v>
      </c>
      <c r="P20" s="31">
        <f>IF('Órdenes según Instancia'!AD20=0,"-",('Órdenes según Instancia'!T20/'Órdenes según Instancia'!AD20))</f>
        <v>4.1666666666666664E-2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Instancia'!U20/('Órdenes según Instancia'!AE20)))</f>
        <v>0</v>
      </c>
      <c r="V20" s="31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204</v>
      </c>
      <c r="C21" s="31">
        <f>IF('Órdenes según Instancia'!AB21=0,"-",('Órdenes según Instancia'!C21/'Órdenes según Instancia'!AB21))</f>
        <v>0.98113207547169812</v>
      </c>
      <c r="D21" s="31">
        <f>IF('Órdenes según Instancia'!AB21=0,"-",('Órdenes según Instancia'!H21/'Órdenes según Instancia'!AB21))</f>
        <v>0</v>
      </c>
      <c r="E21" s="31">
        <f>IF('Órdenes según Instancia'!AB21=0,"-",('Órdenes según Instancia'!M21/'Órdenes según Instancia'!AB21))</f>
        <v>1.8867924528301886E-2</v>
      </c>
      <c r="F21" s="31">
        <f>IF('Órdenes según Instancia'!AB21=0,"-",('Órdenes según Instancia'!R21/'Órdenes según Instancia'!AB21))</f>
        <v>0</v>
      </c>
      <c r="G21" s="31">
        <f>IF('Órdenes según Instancia'!AB21=0,"-",('Órdenes según Instancia'!W21/'Órdenes según Instancia'!AB21))</f>
        <v>0</v>
      </c>
      <c r="H21" s="31" t="str">
        <f>IF('Órdenes según Instancia'!AC21=0,"-",('Órdenes según Instancia'!D21/'Órdenes según Instancia'!AC21))</f>
        <v>-</v>
      </c>
      <c r="I21" s="31" t="str">
        <f>IF('Órdenes según Instancia'!AC21=0,"-",('Órdenes según Instancia'!I21/'Órdenes según Instancia'!AC21))</f>
        <v>-</v>
      </c>
      <c r="J21" s="31" t="str">
        <f>IF('Órdenes según Instancia'!AC21=0,"-",('Órdenes según Instancia'!N21/'Órdenes según Instancia'!AC21))</f>
        <v>-</v>
      </c>
      <c r="K21" s="31" t="str">
        <f>IF('Órdenes según Instancia'!AC21=0,"-",('Órdenes según Instancia'!S21/'Órdenes según Instancia'!AC21))</f>
        <v>-</v>
      </c>
      <c r="L21" s="31" t="str">
        <f>IF('Órdenes según Instancia'!AC21=0,"-",('Órdenes según Instancia'!X21/'Órdenes según Instancia'!AC21))</f>
        <v>-</v>
      </c>
      <c r="M21" s="31">
        <f>IF('Órdenes según Instancia'!AD21=0,"-",('Órdenes según Instancia'!E21/'Órdenes según Instancia'!AD21))</f>
        <v>0.97674418604651159</v>
      </c>
      <c r="N21" s="31">
        <f>IF('Órdenes según Instancia'!AD21=0,"-",('Órdenes según Instancia'!J21/'Órdenes según Instancia'!AD21))</f>
        <v>0</v>
      </c>
      <c r="O21" s="31">
        <f>IF('Órdenes según Instancia'!AD21=0,"-",('Órdenes según Instancia'!O21/'Órdenes según Instancia'!AD21))</f>
        <v>2.3255813953488372E-2</v>
      </c>
      <c r="P21" s="31">
        <f>IF('Órdenes según Instancia'!AD21=0,"-",('Órdenes según Instancia'!T21/'Órdenes según Instancia'!AD21))</f>
        <v>0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1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0</v>
      </c>
      <c r="U21" s="31">
        <f>IF('Órdenes según Instancia'!AE21=0,"-",('Órdenes según Instancia'!U21/('Órdenes según Instancia'!AE21)))</f>
        <v>0</v>
      </c>
      <c r="V21" s="31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205</v>
      </c>
      <c r="C22" s="31">
        <f>IF('Órdenes según Instancia'!AB22=0,"-",('Órdenes según Instancia'!C22/'Órdenes según Instancia'!AB22))</f>
        <v>0.99159663865546221</v>
      </c>
      <c r="D22" s="31">
        <f>IF('Órdenes según Instancia'!AB22=0,"-",('Órdenes según Instancia'!H22/'Órdenes según Instancia'!AB22))</f>
        <v>0</v>
      </c>
      <c r="E22" s="31">
        <f>IF('Órdenes según Instancia'!AB22=0,"-",('Órdenes según Instancia'!M22/'Órdenes según Instancia'!AB22))</f>
        <v>6.3025210084033615E-3</v>
      </c>
      <c r="F22" s="31">
        <f>IF('Órdenes según Instancia'!AB22=0,"-",('Órdenes según Instancia'!R22/'Órdenes según Instancia'!AB22))</f>
        <v>2.1008403361344537E-3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0.98571428571428577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9.5238095238095247E-3</v>
      </c>
      <c r="P22" s="31">
        <f>IF('Órdenes según Instancia'!AD22=0,"-",('Órdenes según Instancia'!T22/'Órdenes según Instancia'!AD22))</f>
        <v>4.7619047619047623E-3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0.996</v>
      </c>
      <c r="S22" s="31">
        <f>IF('Órdenes según Instancia'!AE22=0,"-",('Órdenes según Instancia'!K22/'Órdenes según Instancia'!AE22))</f>
        <v>0</v>
      </c>
      <c r="T22" s="31">
        <f>IF('Órdenes según Instancia'!AE22=0,"-",('Órdenes según Instancia'!P22/'Órdenes según Instancia'!AE22))</f>
        <v>4.0000000000000001E-3</v>
      </c>
      <c r="U22" s="31">
        <f>IF('Órdenes según Instancia'!AE22=0,"-",('Órdenes según Instancia'!U22/('Órdenes según Instancia'!AE22)))</f>
        <v>0</v>
      </c>
      <c r="V22" s="31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206</v>
      </c>
      <c r="C23" s="31">
        <f>IF('Órdenes según Instancia'!AB23=0,"-",('Órdenes según Instancia'!C23/'Órdenes según Instancia'!AB23))</f>
        <v>0.6875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0.171875</v>
      </c>
      <c r="F23" s="31">
        <f>IF('Órdenes según Instancia'!AB23=0,"-",('Órdenes según Instancia'!R23/'Órdenes según Instancia'!AB23))</f>
        <v>0.140625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0.66666666666666663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0.17543859649122806</v>
      </c>
      <c r="P23" s="31">
        <f>IF('Órdenes según Instancia'!AD23=0,"-",('Órdenes según Instancia'!T23/'Órdenes según Instancia'!AD23))</f>
        <v>0.15789473684210525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0.8571428571428571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0.14285714285714285</v>
      </c>
      <c r="U23" s="31">
        <f>IF('Órdenes según Instancia'!AE23=0,"-",('Órdenes según Instancia'!U23/('Órdenes según Instancia'!AE23)))</f>
        <v>0</v>
      </c>
      <c r="V23" s="31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207</v>
      </c>
      <c r="C24" s="31">
        <f>IF('Órdenes según Instancia'!AB24=0,"-",('Órdenes según Instancia'!C24/'Órdenes según Instancia'!AB24))</f>
        <v>0.86363636363636365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0.13636363636363635</v>
      </c>
      <c r="F24" s="31">
        <f>IF('Órdenes según Instancia'!AB24=0,"-",('Órdenes según Instancia'!R24/'Órdenes según Instancia'!AB24))</f>
        <v>0</v>
      </c>
      <c r="G24" s="31">
        <f>IF('Órdenes según Instancia'!AB24=0,"-",('Órdenes según Instancia'!W24/'Órdenes según Instancia'!AB24))</f>
        <v>0</v>
      </c>
      <c r="H24" s="31">
        <f>IF('Órdenes según Instancia'!AC24=0,"-",('Órdenes según Instancia'!D24/'Órdenes según Instancia'!AC24))</f>
        <v>1</v>
      </c>
      <c r="I24" s="31">
        <f>IF('Órdenes según Instancia'!AC24=0,"-",('Órdenes según Instancia'!I24/'Órdenes según Instancia'!AC24))</f>
        <v>0</v>
      </c>
      <c r="J24" s="31">
        <f>IF('Órdenes según Instancia'!AC24=0,"-",('Órdenes según Instancia'!N24/'Órdenes según Instancia'!AC24))</f>
        <v>0</v>
      </c>
      <c r="K24" s="31">
        <f>IF('Órdenes según Instancia'!AC24=0,"-",('Órdenes según Instancia'!S24/'Órdenes según Instancia'!AC24))</f>
        <v>0</v>
      </c>
      <c r="L24" s="31">
        <f>IF('Órdenes según Instancia'!AC24=0,"-",('Órdenes según Instancia'!X24/'Órdenes según Instancia'!AC24))</f>
        <v>0</v>
      </c>
      <c r="M24" s="31">
        <f>IF('Órdenes según Instancia'!AD24=0,"-",('Órdenes según Instancia'!E24/'Órdenes según Instancia'!AD24))</f>
        <v>0.84210526315789469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0.15789473684210525</v>
      </c>
      <c r="P24" s="31">
        <f>IF('Órdenes según Instancia'!AD24=0,"-",('Órdenes según Instancia'!T24/'Órdenes según Instancia'!AD24))</f>
        <v>0</v>
      </c>
      <c r="Q24" s="31">
        <f>IF('Órdenes según Instancia'!AD24=0,"-",('Órdenes según Instancia'!Y24/'Órdenes según Instancia'!AD24))</f>
        <v>0</v>
      </c>
      <c r="R24" s="31">
        <f>IF('Órdenes según Instancia'!AE24=0,"-",('Órdenes según Instancia'!F24/'Órdenes según Instancia'!AE24))</f>
        <v>1</v>
      </c>
      <c r="S24" s="31">
        <f>IF('Órdenes según Instancia'!AE24=0,"-",('Órdenes según Instancia'!K24/'Órdenes según Instancia'!AE24))</f>
        <v>0</v>
      </c>
      <c r="T24" s="31">
        <f>IF('Órdenes según Instancia'!AE24=0,"-",('Órdenes según Instancia'!P24/'Órdenes según Instancia'!AE24))</f>
        <v>0</v>
      </c>
      <c r="U24" s="31">
        <f>IF('Órdenes según Instancia'!AE24=0,"-",('Órdenes según Instancia'!U24/('Órdenes según Instancia'!AE24)))</f>
        <v>0</v>
      </c>
      <c r="V24" s="31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208</v>
      </c>
      <c r="C25" s="31">
        <f>IF('Órdenes según Instancia'!AB25=0,"-",('Órdenes según Instancia'!C25/'Órdenes según Instancia'!AB25))</f>
        <v>0.95073891625615758</v>
      </c>
      <c r="D25" s="31">
        <f>IF('Órdenes según Instancia'!AB25=0,"-",('Órdenes según Instancia'!H25/'Órdenes según Instancia'!AB25))</f>
        <v>0</v>
      </c>
      <c r="E25" s="31">
        <f>IF('Órdenes según Instancia'!AB25=0,"-",('Órdenes según Instancia'!M25/'Órdenes según Instancia'!AB25))</f>
        <v>4.9261083743842367E-2</v>
      </c>
      <c r="F25" s="31">
        <f>IF('Órdenes según Instancia'!AB25=0,"-",('Órdenes según Instancia'!R25/'Órdenes según Instancia'!AB25))</f>
        <v>0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0.93055555555555558</v>
      </c>
      <c r="N25" s="31">
        <f>IF('Órdenes según Instancia'!AD25=0,"-",('Órdenes según Instancia'!J25/'Órdenes según Instancia'!AD25))</f>
        <v>0</v>
      </c>
      <c r="O25" s="31">
        <f>IF('Órdenes según Instancia'!AD25=0,"-",('Órdenes según Instancia'!O25/'Órdenes según Instancia'!AD25))</f>
        <v>6.9444444444444448E-2</v>
      </c>
      <c r="P25" s="31">
        <f>IF('Órdenes según Instancia'!AD25=0,"-",('Órdenes según Instancia'!T25/'Órdenes según Instancia'!AD25))</f>
        <v>0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1</v>
      </c>
      <c r="S25" s="31">
        <f>IF('Órdenes según Instancia'!AE25=0,"-",('Órdenes según Instancia'!K25/'Órdenes según Instancia'!AE25))</f>
        <v>0</v>
      </c>
      <c r="T25" s="31">
        <f>IF('Órdenes según Instancia'!AE25=0,"-",('Órdenes según Instancia'!P25/'Órdenes según Instancia'!AE25))</f>
        <v>0</v>
      </c>
      <c r="U25" s="31">
        <f>IF('Órdenes según Instancia'!AE25=0,"-",('Órdenes según Instancia'!U25/('Órdenes según Instancia'!AE25)))</f>
        <v>0</v>
      </c>
      <c r="V25" s="31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209</v>
      </c>
      <c r="C26" s="31">
        <f>IF('Órdenes según Instancia'!AB26=0,"-",('Órdenes según Instancia'!C26/'Órdenes según Instancia'!AB26))</f>
        <v>0.96470588235294119</v>
      </c>
      <c r="D26" s="31">
        <f>IF('Órdenes según Instancia'!AB26=0,"-",('Órdenes según Instancia'!H26/'Órdenes según Instancia'!AB26))</f>
        <v>5.8823529411764705E-3</v>
      </c>
      <c r="E26" s="31">
        <f>IF('Órdenes según Instancia'!AB26=0,"-",('Órdenes según Instancia'!M26/'Órdenes según Instancia'!AB26))</f>
        <v>2.9411764705882353E-2</v>
      </c>
      <c r="F26" s="31">
        <f>IF('Órdenes según Instancia'!AB26=0,"-",('Órdenes según Instancia'!R26/'Órdenes según Instancia'!AB26))</f>
        <v>0</v>
      </c>
      <c r="G26" s="31">
        <f>IF('Órdenes según Instancia'!AB26=0,"-",('Órdenes según Instancia'!W26/'Órdenes según Instancia'!AB26))</f>
        <v>0</v>
      </c>
      <c r="H26" s="31" t="str">
        <f>IF('Órdenes según Instancia'!AC26=0,"-",('Órdenes según Instancia'!D26/'Órdenes según Instancia'!AC26))</f>
        <v>-</v>
      </c>
      <c r="I26" s="31" t="str">
        <f>IF('Órdenes según Instancia'!AC26=0,"-",('Órdenes según Instancia'!I26/'Órdenes según Instancia'!AC26))</f>
        <v>-</v>
      </c>
      <c r="J26" s="31" t="str">
        <f>IF('Órdenes según Instancia'!AC26=0,"-",('Órdenes según Instancia'!N26/'Órdenes según Instancia'!AC26))</f>
        <v>-</v>
      </c>
      <c r="K26" s="31" t="str">
        <f>IF('Órdenes según Instancia'!AC26=0,"-",('Órdenes según Instancia'!S26/'Órdenes según Instancia'!AC26))</f>
        <v>-</v>
      </c>
      <c r="L26" s="31" t="str">
        <f>IF('Órdenes según Instancia'!AC26=0,"-",('Órdenes según Instancia'!X26/'Órdenes según Instancia'!AC26))</f>
        <v>-</v>
      </c>
      <c r="M26" s="31">
        <f>IF('Órdenes según Instancia'!AD26=0,"-",('Órdenes según Instancia'!E26/'Órdenes según Instancia'!AD26))</f>
        <v>0.96825396825396826</v>
      </c>
      <c r="N26" s="31">
        <f>IF('Órdenes según Instancia'!AD26=0,"-",('Órdenes según Instancia'!J26/'Órdenes según Instancia'!AD26))</f>
        <v>0</v>
      </c>
      <c r="O26" s="31">
        <f>IF('Órdenes según Instancia'!AD26=0,"-",('Órdenes según Instancia'!O26/'Órdenes según Instancia'!AD26))</f>
        <v>3.1746031746031744E-2</v>
      </c>
      <c r="P26" s="31">
        <f>IF('Órdenes según Instancia'!AD26=0,"-",('Órdenes según Instancia'!T26/'Órdenes según Instancia'!AD26))</f>
        <v>0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0.95454545454545459</v>
      </c>
      <c r="S26" s="31">
        <f>IF('Órdenes según Instancia'!AE26=0,"-",('Órdenes según Instancia'!K26/'Órdenes según Instancia'!AE26))</f>
        <v>2.2727272727272728E-2</v>
      </c>
      <c r="T26" s="31">
        <f>IF('Órdenes según Instancia'!AE26=0,"-",('Órdenes según Instancia'!P26/'Órdenes según Instancia'!AE26))</f>
        <v>2.2727272727272728E-2</v>
      </c>
      <c r="U26" s="31">
        <f>IF('Órdenes según Instancia'!AE26=0,"-",('Órdenes según Instancia'!U26/('Órdenes según Instancia'!AE26)))</f>
        <v>0</v>
      </c>
      <c r="V26" s="31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210</v>
      </c>
      <c r="C27" s="31">
        <f>IF('Órdenes según Instancia'!AB27=0,"-",('Órdenes según Instancia'!C27/'Órdenes según Instancia'!AB27))</f>
        <v>0.95700934579439256</v>
      </c>
      <c r="D27" s="31">
        <f>IF('Órdenes según Instancia'!AB27=0,"-",('Órdenes según Instancia'!H27/'Órdenes según Instancia'!AB27))</f>
        <v>7.4766355140186919E-3</v>
      </c>
      <c r="E27" s="31">
        <f>IF('Órdenes según Instancia'!AB27=0,"-",('Órdenes según Instancia'!M27/'Órdenes según Instancia'!AB27))</f>
        <v>3.5514018691588788E-2</v>
      </c>
      <c r="F27" s="31">
        <f>IF('Órdenes según Instancia'!AB27=0,"-",('Órdenes según Instancia'!R27/'Órdenes según Instancia'!AB27))</f>
        <v>0</v>
      </c>
      <c r="G27" s="31">
        <f>IF('Órdenes según Instancia'!AB27=0,"-",('Órdenes según Instancia'!W27/'Órdenes según Instancia'!AB27))</f>
        <v>0</v>
      </c>
      <c r="H27" s="31" t="str">
        <f>IF('Órdenes según Instancia'!AC27=0,"-",('Órdenes según Instancia'!D27/'Órdenes según Instancia'!AC27))</f>
        <v>-</v>
      </c>
      <c r="I27" s="31" t="str">
        <f>IF('Órdenes según Instancia'!AC27=0,"-",('Órdenes según Instancia'!I27/'Órdenes según Instancia'!AC27))</f>
        <v>-</v>
      </c>
      <c r="J27" s="31" t="str">
        <f>IF('Órdenes según Instancia'!AC27=0,"-",('Órdenes según Instancia'!N27/'Órdenes según Instancia'!AC27))</f>
        <v>-</v>
      </c>
      <c r="K27" s="31" t="str">
        <f>IF('Órdenes según Instancia'!AC27=0,"-",('Órdenes según Instancia'!S27/'Órdenes según Instancia'!AC27))</f>
        <v>-</v>
      </c>
      <c r="L27" s="31" t="str">
        <f>IF('Órdenes según Instancia'!AC27=0,"-",('Órdenes según Instancia'!X27/'Órdenes según Instancia'!AC27))</f>
        <v>-</v>
      </c>
      <c r="M27" s="31">
        <f>IF('Órdenes según Instancia'!AD27=0,"-",('Órdenes según Instancia'!E27/'Órdenes según Instancia'!AD27))</f>
        <v>0.95073891625615758</v>
      </c>
      <c r="N27" s="31">
        <f>IF('Órdenes según Instancia'!AD27=0,"-",('Órdenes según Instancia'!J27/'Órdenes según Instancia'!AD27))</f>
        <v>4.9261083743842365E-3</v>
      </c>
      <c r="O27" s="31">
        <f>IF('Órdenes según Instancia'!AD27=0,"-",('Órdenes según Instancia'!O27/'Órdenes según Instancia'!AD27))</f>
        <v>4.4334975369458129E-2</v>
      </c>
      <c r="P27" s="31">
        <f>IF('Órdenes según Instancia'!AD27=0,"-",('Órdenes según Instancia'!T27/'Órdenes según Instancia'!AD27))</f>
        <v>0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0.97674418604651159</v>
      </c>
      <c r="S27" s="31">
        <f>IF('Órdenes según Instancia'!AE27=0,"-",('Órdenes según Instancia'!K27/'Órdenes según Instancia'!AE27))</f>
        <v>1.5503875968992248E-2</v>
      </c>
      <c r="T27" s="31">
        <f>IF('Órdenes según Instancia'!AE27=0,"-",('Órdenes según Instancia'!P27/'Órdenes según Instancia'!AE27))</f>
        <v>7.7519379844961239E-3</v>
      </c>
      <c r="U27" s="31">
        <f>IF('Órdenes según Instancia'!AE27=0,"-",('Órdenes según Instancia'!U27/('Órdenes según Instancia'!AE27)))</f>
        <v>0</v>
      </c>
      <c r="V27" s="31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211</v>
      </c>
      <c r="C28" s="31">
        <f>IF('Órdenes según Instancia'!AB28=0,"-",('Órdenes según Instancia'!C28/'Órdenes según Instancia'!AB28))</f>
        <v>0.68979591836734699</v>
      </c>
      <c r="D28" s="31">
        <f>IF('Órdenes según Instancia'!AB28=0,"-",('Órdenes según Instancia'!H28/'Órdenes según Instancia'!AB28))</f>
        <v>4.0816326530612242E-2</v>
      </c>
      <c r="E28" s="31">
        <f>IF('Órdenes según Instancia'!AB28=0,"-",('Órdenes según Instancia'!M28/'Órdenes según Instancia'!AB28))</f>
        <v>0.11428571428571428</v>
      </c>
      <c r="F28" s="31">
        <f>IF('Órdenes según Instancia'!AB28=0,"-",('Órdenes según Instancia'!R28/'Órdenes según Instancia'!AB28))</f>
        <v>0.15510204081632653</v>
      </c>
      <c r="G28" s="31">
        <f>IF('Órdenes según Instancia'!AB28=0,"-",('Órdenes según Instancia'!W28/'Órdenes según Instancia'!AB28))</f>
        <v>0</v>
      </c>
      <c r="H28" s="31">
        <f>IF('Órdenes según Instancia'!AC28=0,"-",('Órdenes según Instancia'!D28/'Órdenes según Instancia'!AC28))</f>
        <v>1</v>
      </c>
      <c r="I28" s="31">
        <f>IF('Órdenes según Instancia'!AC28=0,"-",('Órdenes según Instancia'!I28/'Órdenes según Instancia'!AC28))</f>
        <v>0</v>
      </c>
      <c r="J28" s="31">
        <f>IF('Órdenes según Instancia'!AC28=0,"-",('Órdenes según Instancia'!N28/'Órdenes según Instancia'!AC28))</f>
        <v>0</v>
      </c>
      <c r="K28" s="31">
        <f>IF('Órdenes según Instancia'!AC28=0,"-",('Órdenes según Instancia'!S28/'Órdenes según Instancia'!AC28))</f>
        <v>0</v>
      </c>
      <c r="L28" s="31">
        <f>IF('Órdenes según Instancia'!AC28=0,"-",('Órdenes según Instancia'!X28/'Órdenes según Instancia'!AC28))</f>
        <v>0</v>
      </c>
      <c r="M28" s="31">
        <f>IF('Órdenes según Instancia'!AD28=0,"-",('Órdenes según Instancia'!E28/'Órdenes según Instancia'!AD28))</f>
        <v>0.72641509433962259</v>
      </c>
      <c r="N28" s="31">
        <f>IF('Órdenes según Instancia'!AD28=0,"-",('Órdenes según Instancia'!J28/'Órdenes según Instancia'!AD28))</f>
        <v>0</v>
      </c>
      <c r="O28" s="31">
        <f>IF('Órdenes según Instancia'!AD28=0,"-",('Órdenes según Instancia'!O28/'Órdenes según Instancia'!AD28))</f>
        <v>0.11792452830188679</v>
      </c>
      <c r="P28" s="31">
        <f>IF('Órdenes según Instancia'!AD28=0,"-",('Órdenes según Instancia'!T28/'Órdenes según Instancia'!AD28))</f>
        <v>0.15566037735849056</v>
      </c>
      <c r="Q28" s="31">
        <f>IF('Órdenes según Instancia'!AD28=0,"-",('Órdenes según Instancia'!Y28/'Órdenes según Instancia'!AD28))</f>
        <v>0</v>
      </c>
      <c r="R28" s="31">
        <f>IF('Órdenes según Instancia'!AE28=0,"-",('Órdenes según Instancia'!F28/'Órdenes según Instancia'!AE28))</f>
        <v>0.4375</v>
      </c>
      <c r="S28" s="31">
        <f>IF('Órdenes según Instancia'!AE28=0,"-",('Órdenes según Instancia'!K28/'Órdenes según Instancia'!AE28))</f>
        <v>0.3125</v>
      </c>
      <c r="T28" s="31">
        <f>IF('Órdenes según Instancia'!AE28=0,"-",('Órdenes según Instancia'!P28/'Órdenes según Instancia'!AE28))</f>
        <v>9.375E-2</v>
      </c>
      <c r="U28" s="31">
        <f>IF('Órdenes según Instancia'!AE28=0,"-",('Órdenes según Instancia'!U28/('Órdenes según Instancia'!AE28)))</f>
        <v>0.15625</v>
      </c>
      <c r="V28" s="31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212</v>
      </c>
      <c r="C29" s="31">
        <f>IF('Órdenes según Instancia'!AB29=0,"-",('Órdenes según Instancia'!C29/'Órdenes según Instancia'!AB29))</f>
        <v>0.87352941176470589</v>
      </c>
      <c r="D29" s="31">
        <f>IF('Órdenes según Instancia'!AB29=0,"-",('Órdenes según Instancia'!H29/'Órdenes según Instancia'!AB29))</f>
        <v>5.8823529411764705E-3</v>
      </c>
      <c r="E29" s="31">
        <f>IF('Órdenes según Instancia'!AB29=0,"-",('Órdenes según Instancia'!M29/'Órdenes según Instancia'!AB29))</f>
        <v>0.11764705882352941</v>
      </c>
      <c r="F29" s="31">
        <f>IF('Órdenes según Instancia'!AB29=0,"-",('Órdenes según Instancia'!R29/'Órdenes según Instancia'!AB29))</f>
        <v>2.9411764705882353E-3</v>
      </c>
      <c r="G29" s="31">
        <f>IF('Órdenes según Instancia'!AB29=0,"-",('Órdenes según Instancia'!W29/'Órdenes según Instancia'!AB29))</f>
        <v>0</v>
      </c>
      <c r="H29" s="31" t="str">
        <f>IF('Órdenes según Instancia'!AC29=0,"-",('Órdenes según Instancia'!D29/'Órdenes según Instancia'!AC29))</f>
        <v>-</v>
      </c>
      <c r="I29" s="31" t="str">
        <f>IF('Órdenes según Instancia'!AC29=0,"-",('Órdenes según Instancia'!I29/'Órdenes según Instancia'!AC29))</f>
        <v>-</v>
      </c>
      <c r="J29" s="31" t="str">
        <f>IF('Órdenes según Instancia'!AC29=0,"-",('Órdenes según Instancia'!N29/'Órdenes según Instancia'!AC29))</f>
        <v>-</v>
      </c>
      <c r="K29" s="31" t="str">
        <f>IF('Órdenes según Instancia'!AC29=0,"-",('Órdenes según Instancia'!S29/'Órdenes según Instancia'!AC29))</f>
        <v>-</v>
      </c>
      <c r="L29" s="31" t="str">
        <f>IF('Órdenes según Instancia'!AC29=0,"-",('Órdenes según Instancia'!X29/'Órdenes según Instancia'!AC29))</f>
        <v>-</v>
      </c>
      <c r="M29" s="31">
        <f>IF('Órdenes según Instancia'!AD29=0,"-",('Órdenes según Instancia'!E29/'Órdenes según Instancia'!AD29))</f>
        <v>0.82378854625550657</v>
      </c>
      <c r="N29" s="31">
        <f>IF('Órdenes según Instancia'!AD29=0,"-",('Órdenes según Instancia'!J29/'Órdenes según Instancia'!AD29))</f>
        <v>0</v>
      </c>
      <c r="O29" s="31">
        <f>IF('Órdenes según Instancia'!AD29=0,"-",('Órdenes según Instancia'!O29/'Órdenes según Instancia'!AD29))</f>
        <v>0.17180616740088106</v>
      </c>
      <c r="P29" s="31">
        <f>IF('Órdenes según Instancia'!AD29=0,"-",('Órdenes según Instancia'!T29/'Órdenes según Instancia'!AD29))</f>
        <v>4.4052863436123352E-3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0.97345132743362828</v>
      </c>
      <c r="S29" s="31">
        <f>IF('Órdenes según Instancia'!AE29=0,"-",('Órdenes según Instancia'!K29/'Órdenes según Instancia'!AE29))</f>
        <v>1.7699115044247787E-2</v>
      </c>
      <c r="T29" s="31">
        <f>IF('Órdenes según Instancia'!AE29=0,"-",('Órdenes según Instancia'!P29/'Órdenes según Instancia'!AE29))</f>
        <v>8.8495575221238937E-3</v>
      </c>
      <c r="U29" s="31">
        <f>IF('Órdenes según Instancia'!AE29=0,"-",('Órdenes según Instancia'!U29/('Órdenes según Instancia'!AE29)))</f>
        <v>0</v>
      </c>
      <c r="V29" s="31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213</v>
      </c>
      <c r="C30" s="31">
        <f>IF('Órdenes según Instancia'!AB30=0,"-",('Órdenes según Instancia'!C30/'Órdenes según Instancia'!AB30))</f>
        <v>0.99122807017543857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8.771929824561403E-3</v>
      </c>
      <c r="F30" s="31">
        <f>IF('Órdenes según Instancia'!AB30=0,"-",('Órdenes según Instancia'!R30/'Órdenes según Instancia'!AB30))</f>
        <v>0</v>
      </c>
      <c r="G30" s="31">
        <f>IF('Órdenes según Instancia'!AB30=0,"-",('Órdenes según Instancia'!W30/'Órdenes según Instancia'!AB30))</f>
        <v>0</v>
      </c>
      <c r="H30" s="31" t="str">
        <f>IF('Órdenes según Instancia'!AC30=0,"-",('Órdenes según Instancia'!D30/'Órdenes según Instancia'!AC30))</f>
        <v>-</v>
      </c>
      <c r="I30" s="31" t="str">
        <f>IF('Órdenes según Instancia'!AC30=0,"-",('Órdenes según Instancia'!I30/'Órdenes según Instancia'!AC30))</f>
        <v>-</v>
      </c>
      <c r="J30" s="31" t="str">
        <f>IF('Órdenes según Instancia'!AC30=0,"-",('Órdenes según Instancia'!N30/'Órdenes según Instancia'!AC30))</f>
        <v>-</v>
      </c>
      <c r="K30" s="31" t="str">
        <f>IF('Órdenes según Instancia'!AC30=0,"-",('Órdenes según Instancia'!S30/'Órdenes según Instancia'!AC30))</f>
        <v>-</v>
      </c>
      <c r="L30" s="31" t="str">
        <f>IF('Órdenes según Instancia'!AC30=0,"-",('Órdenes según Instancia'!X30/'Órdenes según Instancia'!AC30))</f>
        <v>-</v>
      </c>
      <c r="M30" s="31">
        <f>IF('Órdenes según Instancia'!AD30=0,"-",('Órdenes según Instancia'!E30/'Órdenes según Instancia'!AD30))</f>
        <v>0.98611111111111116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1.3888888888888888E-2</v>
      </c>
      <c r="P30" s="31">
        <f>IF('Órdenes según Instancia'!AD30=0,"-",('Órdenes según Instancia'!T30/'Órdenes según Instancia'!AD30))</f>
        <v>0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1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0</v>
      </c>
      <c r="U30" s="31">
        <f>IF('Órdenes según Instancia'!AE30=0,"-",('Órdenes según Instancia'!U30/('Órdenes según Instancia'!AE30)))</f>
        <v>0</v>
      </c>
      <c r="V30" s="31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214</v>
      </c>
      <c r="C31" s="31">
        <f>IF('Órdenes según Instancia'!AB31=0,"-",('Órdenes según Instancia'!C31/'Órdenes según Instancia'!AB31))</f>
        <v>0.96363636363636362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1.8181818181818181E-2</v>
      </c>
      <c r="F31" s="31">
        <f>IF('Órdenes según Instancia'!AB31=0,"-",('Órdenes según Instancia'!R31/'Órdenes según Instancia'!AB31))</f>
        <v>1.8181818181818181E-2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0.97058823529411764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0</v>
      </c>
      <c r="P31" s="31">
        <f>IF('Órdenes según Instancia'!AD31=0,"-",('Órdenes según Instancia'!T31/'Órdenes según Instancia'!AD31))</f>
        <v>2.9411764705882353E-2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0.95238095238095233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4.7619047619047616E-2</v>
      </c>
      <c r="U31" s="31">
        <f>IF('Órdenes según Instancia'!AE31=0,"-",('Órdenes según Instancia'!U31/('Órdenes según Instancia'!AE31)))</f>
        <v>0</v>
      </c>
      <c r="V31" s="31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4" t="s">
        <v>215</v>
      </c>
      <c r="C32" s="31">
        <f>IF('Órdenes según Instancia'!AB32=0,"-",('Órdenes según Instancia'!C32/'Órdenes según Instancia'!AB32))</f>
        <v>0.9662921348314607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3.3707865168539325E-2</v>
      </c>
      <c r="F32" s="31">
        <f>IF('Órdenes según Instancia'!AB32=0,"-",('Órdenes según Instancia'!R32/'Órdenes según Instancia'!AB32))</f>
        <v>0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0.96470588235294119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3.5294117647058823E-2</v>
      </c>
      <c r="P32" s="31">
        <f>IF('Órdenes según Instancia'!AD32=0,"-",('Órdenes según Instancia'!T32/'Órdenes según Instancia'!AD32))</f>
        <v>0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Instancia'!U32/('Órdenes según Instancia'!AE32)))</f>
        <v>0</v>
      </c>
      <c r="V32" s="31">
        <f>IF('Órdenes según Instancia'!AE32=0,"-",('Órdenes según Instancia'!Z32/'Órdenes según Instancia'!AE32))</f>
        <v>0</v>
      </c>
    </row>
    <row r="33" spans="2:22" ht="20.100000000000001" customHeight="1" thickBot="1" x14ac:dyDescent="0.25">
      <c r="B33" s="4" t="s">
        <v>216</v>
      </c>
      <c r="C33" s="31">
        <f>IF('Órdenes según Instancia'!AB33=0,"-",('Órdenes según Instancia'!C33/'Órdenes según Instancia'!AB33))</f>
        <v>0.7857142857142857</v>
      </c>
      <c r="D33" s="31">
        <f>IF('Órdenes según Instancia'!AB33=0,"-",('Órdenes según Instancia'!H33/'Órdenes según Instancia'!AB33))</f>
        <v>7.1428571428571425E-2</v>
      </c>
      <c r="E33" s="31">
        <f>IF('Órdenes según Instancia'!AB33=0,"-",('Órdenes según Instancia'!M33/'Órdenes según Instancia'!AB33))</f>
        <v>2.3809523809523808E-2</v>
      </c>
      <c r="F33" s="31">
        <f>IF('Órdenes según Instancia'!AB33=0,"-",('Órdenes según Instancia'!R33/'Órdenes según Instancia'!AB33))</f>
        <v>0.11904761904761904</v>
      </c>
      <c r="G33" s="31">
        <f>IF('Órdenes según Instancia'!AB33=0,"-",('Órdenes según Instancia'!W33/'Órdenes según Instancia'!AB33))</f>
        <v>0</v>
      </c>
      <c r="H33" s="31" t="str">
        <f>IF('Órdenes según Instancia'!AC33=0,"-",('Órdenes según Instancia'!D33/'Órdenes según Instancia'!AC33))</f>
        <v>-</v>
      </c>
      <c r="I33" s="31" t="str">
        <f>IF('Órdenes según Instancia'!AC33=0,"-",('Órdenes según Instancia'!I33/'Órdenes según Instancia'!AC33))</f>
        <v>-</v>
      </c>
      <c r="J33" s="31" t="str">
        <f>IF('Órdenes según Instancia'!AC33=0,"-",('Órdenes según Instancia'!N33/'Órdenes según Instancia'!AC33))</f>
        <v>-</v>
      </c>
      <c r="K33" s="31" t="str">
        <f>IF('Órdenes según Instancia'!AC33=0,"-",('Órdenes según Instancia'!S33/'Órdenes según Instancia'!AC33))</f>
        <v>-</v>
      </c>
      <c r="L33" s="31" t="str">
        <f>IF('Órdenes según Instancia'!AC33=0,"-",('Órdenes según Instancia'!X33/'Órdenes según Instancia'!AC33))</f>
        <v>-</v>
      </c>
      <c r="M33" s="31">
        <f>IF('Órdenes según Instancia'!AD33=0,"-",('Órdenes según Instancia'!E33/'Órdenes según Instancia'!AD33))</f>
        <v>0.74285714285714288</v>
      </c>
      <c r="N33" s="31">
        <f>IF('Órdenes según Instancia'!AD33=0,"-",('Órdenes según Instancia'!J33/'Órdenes según Instancia'!AD33))</f>
        <v>8.5714285714285715E-2</v>
      </c>
      <c r="O33" s="31">
        <f>IF('Órdenes según Instancia'!AD33=0,"-",('Órdenes según Instancia'!O33/'Órdenes según Instancia'!AD33))</f>
        <v>2.8571428571428571E-2</v>
      </c>
      <c r="P33" s="31">
        <f>IF('Órdenes según Instancia'!AD33=0,"-",('Órdenes según Instancia'!T33/'Órdenes según Instancia'!AD33))</f>
        <v>0.14285714285714285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1</v>
      </c>
      <c r="S33" s="31">
        <f>IF('Órdenes según Instancia'!AE33=0,"-",('Órdenes según Instancia'!K33/'Órdenes según Instancia'!AE33))</f>
        <v>0</v>
      </c>
      <c r="T33" s="31">
        <f>IF('Órdenes según Instancia'!AE33=0,"-",('Órdenes según Instancia'!P33/'Órdenes según Instancia'!AE33))</f>
        <v>0</v>
      </c>
      <c r="U33" s="31">
        <f>IF('Órdenes según Instancia'!AE33=0,"-",('Órdenes según Instancia'!U33/('Órdenes según Instancia'!AE33)))</f>
        <v>0</v>
      </c>
      <c r="V33" s="31">
        <f>IF('Órdenes según Instancia'!AE33=0,"-",('Órdenes según Instancia'!Z33/'Órdenes según Instancia'!AE33))</f>
        <v>0</v>
      </c>
    </row>
    <row r="34" spans="2:22" ht="20.100000000000001" customHeight="1" thickBot="1" x14ac:dyDescent="0.25">
      <c r="B34" s="4" t="s">
        <v>217</v>
      </c>
      <c r="C34" s="31">
        <f>IF('Órdenes según Instancia'!AB34=0,"-",('Órdenes según Instancia'!C34/'Órdenes según Instancia'!AB34))</f>
        <v>1</v>
      </c>
      <c r="D34" s="31">
        <f>IF('Órdenes según Instancia'!AB34=0,"-",('Órdenes según Instancia'!H34/'Órdenes según Instancia'!AB34))</f>
        <v>0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1</v>
      </c>
      <c r="S34" s="31">
        <f>IF('Órdenes según Instancia'!AE34=0,"-",('Órdenes según Instancia'!K34/'Órdenes según Instancia'!AE34))</f>
        <v>0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Instancia'!U34/('Órdenes según Instancia'!AE34)))</f>
        <v>0</v>
      </c>
      <c r="V34" s="31">
        <f>IF('Órdenes según Instancia'!AE34=0,"-",('Órdenes según Instancia'!Z34/'Órdenes según Instancia'!AE34))</f>
        <v>0</v>
      </c>
    </row>
    <row r="35" spans="2:22" ht="20.100000000000001" customHeight="1" thickBot="1" x14ac:dyDescent="0.25">
      <c r="B35" s="4" t="s">
        <v>218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>
        <f>IF('Órdenes según Instancia'!AE35=0,"-",('Órdenes según Instancia'!F35/'Órdenes según Instancia'!AE35))</f>
        <v>1</v>
      </c>
      <c r="S35" s="31">
        <f>IF('Órdenes según Instancia'!AE35=0,"-",('Órdenes según Instancia'!K35/'Órdenes según Instancia'!AE35))</f>
        <v>0</v>
      </c>
      <c r="T35" s="31">
        <f>IF('Órdenes según Instancia'!AE35=0,"-",('Órdenes según Instancia'!P35/'Órdenes según Instancia'!AE35))</f>
        <v>0</v>
      </c>
      <c r="U35" s="31">
        <f>IF('Órdenes según Instancia'!AE35=0,"-",('Órdenes según Instancia'!U35/('Órdenes según Instancia'!AE35)))</f>
        <v>0</v>
      </c>
      <c r="V35" s="31">
        <f>IF('Órdenes según Instancia'!AE35=0,"-",('Órdenes según Instancia'!Z35/'Órdenes según Instancia'!AE35))</f>
        <v>0</v>
      </c>
    </row>
    <row r="36" spans="2:22" ht="20.100000000000001" customHeight="1" thickBot="1" x14ac:dyDescent="0.25">
      <c r="B36" s="4" t="s">
        <v>219</v>
      </c>
      <c r="C36" s="31">
        <f>IF('Órdenes según Instancia'!AB36=0,"-",('Órdenes según Instancia'!C36/'Órdenes según Instancia'!AB36))</f>
        <v>0.86956521739130432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0.13043478260869565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0.84210526315789469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0.15789473684210525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1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0</v>
      </c>
      <c r="U36" s="31">
        <f>IF('Órdenes según Instancia'!AE36=0,"-",('Órdenes según Instancia'!U36/('Órdenes según Instancia'!AE36)))</f>
        <v>0</v>
      </c>
      <c r="V36" s="31">
        <f>IF('Órdenes según Instancia'!AE36=0,"-",('Órdenes según Instancia'!Z36/'Órdenes según Instancia'!AE36))</f>
        <v>0</v>
      </c>
    </row>
    <row r="37" spans="2:22" ht="20.100000000000001" customHeight="1" thickBot="1" x14ac:dyDescent="0.25">
      <c r="B37" s="4" t="s">
        <v>220</v>
      </c>
      <c r="C37" s="31">
        <f>IF('Órdenes según Instancia'!AB37=0,"-",('Órdenes según Instancia'!C37/'Órdenes según Instancia'!AB37))</f>
        <v>0.6428571428571429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0.35714285714285715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 t="str">
        <f>IF('Órdenes según Instancia'!AC37=0,"-",('Órdenes según Instancia'!D37/'Órdenes según Instancia'!AC37))</f>
        <v>-</v>
      </c>
      <c r="I37" s="31" t="str">
        <f>IF('Órdenes según Instancia'!AC37=0,"-",('Órdenes según Instancia'!I37/'Órdenes según Instancia'!AC37))</f>
        <v>-</v>
      </c>
      <c r="J37" s="31" t="str">
        <f>IF('Órdenes según Instancia'!AC37=0,"-",('Órdenes según Instancia'!N37/'Órdenes según Instancia'!AC37))</f>
        <v>-</v>
      </c>
      <c r="K37" s="31" t="str">
        <f>IF('Órdenes según Instancia'!AC37=0,"-",('Órdenes según Instancia'!S37/'Órdenes según Instancia'!AC37))</f>
        <v>-</v>
      </c>
      <c r="L37" s="31" t="str">
        <f>IF('Órdenes según Instancia'!AC37=0,"-",('Órdenes según Instancia'!X37/'Órdenes según Instancia'!AC37))</f>
        <v>-</v>
      </c>
      <c r="M37" s="31">
        <f>IF('Órdenes según Instancia'!AD37=0,"-",('Órdenes según Instancia'!E37/'Órdenes según Instancia'!AD37))</f>
        <v>0.6428571428571429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0.35714285714285715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 t="str">
        <f>IF('Órdenes según Instancia'!AE37=0,"-",('Órdenes según Instancia'!F37/'Órdenes según Instancia'!AE37))</f>
        <v>-</v>
      </c>
      <c r="S37" s="31" t="str">
        <f>IF('Órdenes según Instancia'!AE37=0,"-",('Órdenes según Instancia'!K37/'Órdenes según Instancia'!AE37))</f>
        <v>-</v>
      </c>
      <c r="T37" s="31" t="str">
        <f>IF('Órdenes según Instancia'!AE37=0,"-",('Órdenes según Instancia'!P37/'Órdenes según Instancia'!AE37))</f>
        <v>-</v>
      </c>
      <c r="U37" s="31" t="str">
        <f>IF('Órdenes según Instancia'!AE37=0,"-",('Órdenes según Instancia'!U37/('Órdenes según Instancia'!AE37)))</f>
        <v>-</v>
      </c>
      <c r="V37" s="31" t="str">
        <f>IF('Órdenes según Instancia'!AE37=0,"-",('Órdenes según Instancia'!Z37/'Órdenes según Instancia'!AE37))</f>
        <v>-</v>
      </c>
    </row>
    <row r="38" spans="2:22" ht="20.100000000000001" customHeight="1" thickBot="1" x14ac:dyDescent="0.25">
      <c r="B38" s="4" t="s">
        <v>221</v>
      </c>
      <c r="C38" s="31">
        <f>IF('Órdenes según Instancia'!AB38=0,"-",('Órdenes según Instancia'!C38/'Órdenes según Instancia'!AB38))</f>
        <v>0.99180327868852458</v>
      </c>
      <c r="D38" s="31">
        <f>IF('Órdenes según Instancia'!AB38=0,"-",('Órdenes según Instancia'!H38/'Órdenes según Instancia'!AB38))</f>
        <v>0</v>
      </c>
      <c r="E38" s="31">
        <f>IF('Órdenes según Instancia'!AB38=0,"-",('Órdenes según Instancia'!M38/'Órdenes según Instancia'!AB38))</f>
        <v>0</v>
      </c>
      <c r="F38" s="31">
        <f>IF('Órdenes según Instancia'!AB38=0,"-",('Órdenes según Instancia'!R38/'Órdenes según Instancia'!AB38))</f>
        <v>8.1967213114754103E-3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0.98333333333333328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0</v>
      </c>
      <c r="P38" s="31">
        <f>IF('Órdenes según Instancia'!AD38=0,"-",('Órdenes según Instancia'!T38/'Órdenes según Instancia'!AD38))</f>
        <v>1.6666666666666666E-2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1</v>
      </c>
      <c r="S38" s="31">
        <f>IF('Órdenes según Instancia'!AE38=0,"-",('Órdenes según Instancia'!K38/'Órdenes según Instancia'!AE38))</f>
        <v>0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Instancia'!U38/('Órdenes según Instancia'!AE38)))</f>
        <v>0</v>
      </c>
      <c r="V38" s="31">
        <f>IF('Órdenes según Instancia'!AE38=0,"-",('Órdenes según Instancia'!Z38/'Órdenes según Instancia'!AE38))</f>
        <v>0</v>
      </c>
    </row>
    <row r="39" spans="2:22" ht="20.100000000000001" customHeight="1" thickBot="1" x14ac:dyDescent="0.25">
      <c r="B39" s="4" t="s">
        <v>222</v>
      </c>
      <c r="C39" s="31">
        <f>IF('Órdenes según Instancia'!AB39=0,"-",('Órdenes según Instancia'!C39/'Órdenes según Instancia'!AB39))</f>
        <v>0.92</v>
      </c>
      <c r="D39" s="31">
        <f>IF('Órdenes según Instancia'!AB39=0,"-",('Órdenes según Instancia'!H39/'Órdenes según Instancia'!AB39))</f>
        <v>0</v>
      </c>
      <c r="E39" s="31">
        <f>IF('Órdenes según Instancia'!AB39=0,"-",('Órdenes según Instancia'!M39/'Órdenes según Instancia'!AB39))</f>
        <v>0.02</v>
      </c>
      <c r="F39" s="31">
        <f>IF('Órdenes según Instancia'!AB39=0,"-",('Órdenes según Instancia'!R39/'Órdenes según Instancia'!AB39))</f>
        <v>0.06</v>
      </c>
      <c r="G39" s="31">
        <f>IF('Órdenes según Instancia'!AB39=0,"-",('Órdenes según Instancia'!W39/'Órdenes según Instancia'!AB39))</f>
        <v>0</v>
      </c>
      <c r="H39" s="31">
        <f>IF('Órdenes según Instancia'!AC39=0,"-",('Órdenes según Instancia'!D39/'Órdenes según Instancia'!AC39))</f>
        <v>1</v>
      </c>
      <c r="I39" s="31">
        <f>IF('Órdenes según Instancia'!AC39=0,"-",('Órdenes según Instancia'!I39/'Órdenes según Instancia'!AC39))</f>
        <v>0</v>
      </c>
      <c r="J39" s="31">
        <f>IF('Órdenes según Instancia'!AC39=0,"-",('Órdenes según Instancia'!N39/'Órdenes según Instancia'!AC39))</f>
        <v>0</v>
      </c>
      <c r="K39" s="31">
        <f>IF('Órdenes según Instancia'!AC39=0,"-",('Órdenes según Instancia'!S39/'Órdenes según Instancia'!AC39))</f>
        <v>0</v>
      </c>
      <c r="L39" s="31">
        <f>IF('Órdenes según Instancia'!AC39=0,"-",('Órdenes según Instancia'!X39/'Órdenes según Instancia'!AC39))</f>
        <v>0</v>
      </c>
      <c r="M39" s="31">
        <f>IF('Órdenes según Instancia'!AD39=0,"-",('Órdenes según Instancia'!E39/'Órdenes según Instancia'!AD39))</f>
        <v>0.89743589743589747</v>
      </c>
      <c r="N39" s="31">
        <f>IF('Órdenes según Instancia'!AD39=0,"-",('Órdenes según Instancia'!J39/'Órdenes según Instancia'!AD39))</f>
        <v>0</v>
      </c>
      <c r="O39" s="31">
        <f>IF('Órdenes según Instancia'!AD39=0,"-",('Órdenes según Instancia'!O39/'Órdenes según Instancia'!AD39))</f>
        <v>2.564102564102564E-2</v>
      </c>
      <c r="P39" s="31">
        <f>IF('Órdenes según Instancia'!AD39=0,"-",('Órdenes según Instancia'!T39/'Órdenes según Instancia'!AD39))</f>
        <v>7.6923076923076927E-2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Instancia'!U39/('Órdenes según Instancia'!AE39)))</f>
        <v>0</v>
      </c>
      <c r="V39" s="31">
        <f>IF('Órdenes según Instancia'!AE39=0,"-",('Órdenes según Instancia'!Z39/'Órdenes según Instancia'!AE39))</f>
        <v>0</v>
      </c>
    </row>
    <row r="40" spans="2:22" ht="20.100000000000001" customHeight="1" thickBot="1" x14ac:dyDescent="0.25">
      <c r="B40" s="4" t="s">
        <v>223</v>
      </c>
      <c r="C40" s="31">
        <f>IF('Órdenes según Instancia'!AB40=0,"-",('Órdenes según Instancia'!C40/'Órdenes según Instancia'!AB40))</f>
        <v>0.99019607843137258</v>
      </c>
      <c r="D40" s="31">
        <f>IF('Órdenes según Instancia'!AB40=0,"-",('Órdenes según Instancia'!H40/'Órdenes según Instancia'!AB40))</f>
        <v>0</v>
      </c>
      <c r="E40" s="31">
        <f>IF('Órdenes según Instancia'!AB40=0,"-",('Órdenes según Instancia'!M40/'Órdenes según Instancia'!AB40))</f>
        <v>9.8039215686274508E-3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>
        <f>IF('Órdenes según Instancia'!AC40=0,"-",('Órdenes según Instancia'!D40/'Órdenes según Instancia'!AC40))</f>
        <v>1</v>
      </c>
      <c r="I40" s="31">
        <f>IF('Órdenes según Instancia'!AC40=0,"-",('Órdenes según Instancia'!I40/'Órdenes según Instancia'!AC40))</f>
        <v>0</v>
      </c>
      <c r="J40" s="31">
        <f>IF('Órdenes según Instancia'!AC40=0,"-",('Órdenes según Instancia'!N40/'Órdenes según Instancia'!AC40))</f>
        <v>0</v>
      </c>
      <c r="K40" s="31">
        <f>IF('Órdenes según Instancia'!AC40=0,"-",('Órdenes según Instancia'!S40/'Órdenes según Instancia'!AC40))</f>
        <v>0</v>
      </c>
      <c r="L40" s="31">
        <f>IF('Órdenes según Instancia'!AC40=0,"-",('Órdenes según Instancia'!X40/'Órdenes según Instancia'!AC40))</f>
        <v>0</v>
      </c>
      <c r="M40" s="31">
        <f>IF('Órdenes según Instancia'!AD40=0,"-",('Órdenes según Instancia'!E40/'Órdenes según Instancia'!AD40))</f>
        <v>0.98648648648648651</v>
      </c>
      <c r="N40" s="31">
        <f>IF('Órdenes según Instancia'!AD40=0,"-",('Órdenes según Instancia'!J40/'Órdenes según Instancia'!AD40))</f>
        <v>0</v>
      </c>
      <c r="O40" s="31">
        <f>IF('Órdenes según Instancia'!AD40=0,"-",('Órdenes según Instancia'!O40/'Órdenes según Instancia'!AD40))</f>
        <v>1.3513513513513514E-2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Instancia'!U40/('Órdenes según Instancia'!AE40)))</f>
        <v>0</v>
      </c>
      <c r="V40" s="31">
        <f>IF('Órdenes según Instancia'!AE40=0,"-",('Órdenes según Instancia'!Z40/'Órdenes según Instancia'!AE40))</f>
        <v>0</v>
      </c>
    </row>
    <row r="41" spans="2:22" ht="20.100000000000001" customHeight="1" thickBot="1" x14ac:dyDescent="0.25">
      <c r="B41" s="4" t="s">
        <v>224</v>
      </c>
      <c r="C41" s="31">
        <f>IF('Órdenes según Instancia'!AB41=0,"-",('Órdenes según Instancia'!C41/'Órdenes según Instancia'!AB41))</f>
        <v>0.98518518518518516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1.4814814814814815E-2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 t="str">
        <f>IF('Órdenes según Instancia'!AC41=0,"-",('Órdenes según Instancia'!D41/'Órdenes según Instancia'!AC41))</f>
        <v>-</v>
      </c>
      <c r="I41" s="31" t="str">
        <f>IF('Órdenes según Instancia'!AC41=0,"-",('Órdenes según Instancia'!I41/'Órdenes según Instancia'!AC41))</f>
        <v>-</v>
      </c>
      <c r="J41" s="31" t="str">
        <f>IF('Órdenes según Instancia'!AC41=0,"-",('Órdenes según Instancia'!N41/'Órdenes según Instancia'!AC41))</f>
        <v>-</v>
      </c>
      <c r="K41" s="31" t="str">
        <f>IF('Órdenes según Instancia'!AC41=0,"-",('Órdenes según Instancia'!S41/'Órdenes según Instancia'!AC41))</f>
        <v>-</v>
      </c>
      <c r="L41" s="31" t="str">
        <f>IF('Órdenes según Instancia'!AC41=0,"-",('Órdenes según Instancia'!X41/'Órdenes según Instancia'!AC41))</f>
        <v>-</v>
      </c>
      <c r="M41" s="31">
        <f>IF('Órdenes según Instancia'!AD41=0,"-",('Órdenes según Instancia'!E41/'Órdenes según Instancia'!AD41))</f>
        <v>0.98076923076923073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1.9230769230769232E-2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1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0</v>
      </c>
      <c r="U41" s="31">
        <f>IF('Órdenes según Instancia'!AE41=0,"-",('Órdenes según Instancia'!U41/('Órdenes según Instancia'!AE41)))</f>
        <v>0</v>
      </c>
      <c r="V41" s="31">
        <f>IF('Órdenes según Instancia'!AE41=0,"-",('Órdenes según Instancia'!Z41/'Órdenes según Instancia'!AE41))</f>
        <v>0</v>
      </c>
    </row>
    <row r="42" spans="2:22" ht="20.100000000000001" customHeight="1" thickBot="1" x14ac:dyDescent="0.25">
      <c r="B42" s="4" t="s">
        <v>225</v>
      </c>
      <c r="C42" s="31">
        <f>IF('Órdenes según Instancia'!AB42=0,"-",('Órdenes según Instancia'!C42/'Órdenes según Instancia'!AB42))</f>
        <v>0.9464285714285714</v>
      </c>
      <c r="D42" s="31">
        <f>IF('Órdenes según Instancia'!AB42=0,"-",('Órdenes según Instancia'!H42/'Órdenes según Instancia'!AB42))</f>
        <v>0</v>
      </c>
      <c r="E42" s="31">
        <f>IF('Órdenes según Instancia'!AB42=0,"-",('Órdenes según Instancia'!M42/'Órdenes según Instancia'!AB42))</f>
        <v>5.3571428571428568E-2</v>
      </c>
      <c r="F42" s="31">
        <f>IF('Órdenes según Instancia'!AB42=0,"-",('Órdenes según Instancia'!R42/'Órdenes según Instancia'!AB42))</f>
        <v>0</v>
      </c>
      <c r="G42" s="31">
        <f>IF('Órdenes según Instancia'!AB42=0,"-",('Órdenes según Instancia'!W42/'Órdenes según Instancia'!AB42))</f>
        <v>0</v>
      </c>
      <c r="H42" s="31" t="str">
        <f>IF('Órdenes según Instancia'!AC42=0,"-",('Órdenes según Instancia'!D42/'Órdenes según Instancia'!AC42))</f>
        <v>-</v>
      </c>
      <c r="I42" s="31" t="str">
        <f>IF('Órdenes según Instancia'!AC42=0,"-",('Órdenes según Instancia'!I42/'Órdenes según Instancia'!AC42))</f>
        <v>-</v>
      </c>
      <c r="J42" s="31" t="str">
        <f>IF('Órdenes según Instancia'!AC42=0,"-",('Órdenes según Instancia'!N42/'Órdenes según Instancia'!AC42))</f>
        <v>-</v>
      </c>
      <c r="K42" s="31" t="str">
        <f>IF('Órdenes según Instancia'!AC42=0,"-",('Órdenes según Instancia'!S42/'Órdenes según Instancia'!AC42))</f>
        <v>-</v>
      </c>
      <c r="L42" s="31" t="str">
        <f>IF('Órdenes según Instancia'!AC42=0,"-",('Órdenes según Instancia'!X42/'Órdenes según Instancia'!AC42))</f>
        <v>-</v>
      </c>
      <c r="M42" s="31">
        <f>IF('Órdenes según Instancia'!AD42=0,"-",('Órdenes según Instancia'!E42/'Órdenes según Instancia'!AD42))</f>
        <v>0.94444444444444442</v>
      </c>
      <c r="N42" s="31">
        <f>IF('Órdenes según Instancia'!AD42=0,"-",('Órdenes según Instancia'!J42/'Órdenes según Instancia'!AD42))</f>
        <v>0</v>
      </c>
      <c r="O42" s="31">
        <f>IF('Órdenes según Instancia'!AD42=0,"-",('Órdenes según Instancia'!O42/'Órdenes según Instancia'!AD42))</f>
        <v>5.5555555555555552E-2</v>
      </c>
      <c r="P42" s="31">
        <f>IF('Órdenes según Instancia'!AD42=0,"-",('Órdenes según Instancia'!T42/'Órdenes según Instancia'!AD42))</f>
        <v>0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1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</v>
      </c>
      <c r="U42" s="31">
        <f>IF('Órdenes según Instancia'!AE42=0,"-",('Órdenes según Instancia'!U42/('Órdenes según Instancia'!AE42)))</f>
        <v>0</v>
      </c>
      <c r="V42" s="31">
        <f>IF('Órdenes según Instancia'!AE42=0,"-",('Órdenes según Instancia'!Z42/'Órdenes según Instancia'!AE42))</f>
        <v>0</v>
      </c>
    </row>
    <row r="43" spans="2:22" ht="20.100000000000001" customHeight="1" thickBot="1" x14ac:dyDescent="0.25">
      <c r="B43" s="4" t="s">
        <v>226</v>
      </c>
      <c r="C43" s="31">
        <f>IF('Órdenes según Instancia'!AB43=0,"-",('Órdenes según Instancia'!C43/'Órdenes según Instancia'!AB43))</f>
        <v>1</v>
      </c>
      <c r="D43" s="31">
        <f>IF('Órdenes según Instancia'!AB43=0,"-",('Órdenes según Instancia'!H43/'Órdenes según Instancia'!AB43))</f>
        <v>0</v>
      </c>
      <c r="E43" s="31">
        <f>IF('Órdenes según Instancia'!AB43=0,"-",('Órdenes según Instancia'!M43/'Órdenes según Instancia'!AB43))</f>
        <v>0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1</v>
      </c>
      <c r="N43" s="31">
        <f>IF('Órdenes según Instancia'!AD43=0,"-",('Órdenes según Instancia'!J43/'Órdenes según Instancia'!AD43))</f>
        <v>0</v>
      </c>
      <c r="O43" s="31">
        <f>IF('Órdenes según Instancia'!AD43=0,"-",('Órdenes según Instancia'!O43/'Órdenes según Instancia'!AD43))</f>
        <v>0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1</v>
      </c>
      <c r="S43" s="31">
        <f>IF('Órdenes según Instancia'!AE43=0,"-",('Órdenes según Instancia'!K43/'Órdenes según Instancia'!AE43))</f>
        <v>0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Instancia'!U43/('Órdenes según Instancia'!AE43)))</f>
        <v>0</v>
      </c>
      <c r="V43" s="31">
        <f>IF('Órdenes según Instancia'!AE43=0,"-",('Órdenes según Instancia'!Z43/'Órdenes según Instancia'!AE43))</f>
        <v>0</v>
      </c>
    </row>
    <row r="44" spans="2:22" ht="20.100000000000001" customHeight="1" thickBot="1" x14ac:dyDescent="0.25">
      <c r="B44" s="4" t="s">
        <v>227</v>
      </c>
      <c r="C44" s="31">
        <f>IF('Órdenes según Instancia'!AB44=0,"-",('Órdenes según Instancia'!C44/'Órdenes según Instancia'!AB44))</f>
        <v>0.98648648648648651</v>
      </c>
      <c r="D44" s="31">
        <f>IF('Órdenes según Instancia'!AB44=0,"-",('Órdenes según Instancia'!H44/'Órdenes según Instancia'!AB44))</f>
        <v>6.7567567567567571E-3</v>
      </c>
      <c r="E44" s="31">
        <f>IF('Órdenes según Instancia'!AB44=0,"-",('Órdenes según Instancia'!M44/'Órdenes según Instancia'!AB44))</f>
        <v>0</v>
      </c>
      <c r="F44" s="31">
        <f>IF('Órdenes según Instancia'!AB44=0,"-",('Órdenes según Instancia'!R44/'Órdenes según Instancia'!AB44))</f>
        <v>6.7567567567567571E-3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0.99099099099099097</v>
      </c>
      <c r="N44" s="31">
        <f>IF('Órdenes según Instancia'!AD44=0,"-",('Órdenes según Instancia'!J44/'Órdenes según Instancia'!AD44))</f>
        <v>9.0090090090090089E-3</v>
      </c>
      <c r="O44" s="31">
        <f>IF('Órdenes según Instancia'!AD44=0,"-",('Órdenes según Instancia'!O44/'Órdenes según Instancia'!AD44))</f>
        <v>0</v>
      </c>
      <c r="P44" s="31">
        <f>IF('Órdenes según Instancia'!AD44=0,"-",('Órdenes según Instancia'!T44/'Órdenes según Instancia'!AD44))</f>
        <v>0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0.97297297297297303</v>
      </c>
      <c r="S44" s="31">
        <f>IF('Órdenes según Instancia'!AE44=0,"-",('Órdenes según Instancia'!K44/'Órdenes según Instancia'!AE44))</f>
        <v>0</v>
      </c>
      <c r="T44" s="31">
        <f>IF('Órdenes según Instancia'!AE44=0,"-",('Órdenes según Instancia'!P44/'Órdenes según Instancia'!AE44))</f>
        <v>0</v>
      </c>
      <c r="U44" s="31">
        <f>IF('Órdenes según Instancia'!AE44=0,"-",('Órdenes según Instancia'!U44/('Órdenes según Instancia'!AE44)))</f>
        <v>2.7027027027027029E-2</v>
      </c>
      <c r="V44" s="31">
        <f>IF('Órdenes según Instancia'!AE44=0,"-",('Órdenes según Instancia'!Z44/'Órdenes según Instancia'!AE44))</f>
        <v>0</v>
      </c>
    </row>
    <row r="45" spans="2:22" ht="20.100000000000001" customHeight="1" thickBot="1" x14ac:dyDescent="0.25">
      <c r="B45" s="4" t="s">
        <v>228</v>
      </c>
      <c r="C45" s="31">
        <f>IF('Órdenes según Instancia'!AB45=0,"-",('Órdenes según Instancia'!C45/'Órdenes según Instancia'!AB45))</f>
        <v>0.97384305835010065</v>
      </c>
      <c r="D45" s="31">
        <f>IF('Órdenes según Instancia'!AB45=0,"-",('Órdenes según Instancia'!H45/'Órdenes según Instancia'!AB45))</f>
        <v>2.012072434607646E-3</v>
      </c>
      <c r="E45" s="31">
        <f>IF('Órdenes según Instancia'!AB45=0,"-",('Órdenes según Instancia'!M45/'Órdenes según Instancia'!AB45))</f>
        <v>1.4084507042253521E-2</v>
      </c>
      <c r="F45" s="31">
        <f>IF('Órdenes según Instancia'!AB45=0,"-",('Órdenes según Instancia'!R45/'Órdenes según Instancia'!AB45))</f>
        <v>0</v>
      </c>
      <c r="G45" s="31">
        <f>IF('Órdenes según Instancia'!AB45=0,"-",('Órdenes según Instancia'!W45/'Órdenes según Instancia'!AB45))</f>
        <v>1.0060362173038229E-2</v>
      </c>
      <c r="H45" s="31">
        <f>IF('Órdenes según Instancia'!AC45=0,"-",('Órdenes según Instancia'!D45/'Órdenes según Instancia'!AC45))</f>
        <v>1</v>
      </c>
      <c r="I45" s="31">
        <f>IF('Órdenes según Instancia'!AC45=0,"-",('Órdenes según Instancia'!I45/'Órdenes según Instancia'!AC45))</f>
        <v>0</v>
      </c>
      <c r="J45" s="31">
        <f>IF('Órdenes según Instancia'!AC45=0,"-",('Órdenes según Instancia'!N45/'Órdenes según Instancia'!AC45))</f>
        <v>0</v>
      </c>
      <c r="K45" s="31">
        <f>IF('Órdenes según Instancia'!AC45=0,"-",('Órdenes según Instancia'!S45/'Órdenes según Instancia'!AC45))</f>
        <v>0</v>
      </c>
      <c r="L45" s="31">
        <f>IF('Órdenes según Instancia'!AC45=0,"-",('Órdenes según Instancia'!X45/'Órdenes según Instancia'!AC45))</f>
        <v>0</v>
      </c>
      <c r="M45" s="31">
        <f>IF('Órdenes según Instancia'!AD45=0,"-",('Órdenes según Instancia'!E45/'Órdenes según Instancia'!AD45))</f>
        <v>0.96194503171247359</v>
      </c>
      <c r="N45" s="31">
        <f>IF('Órdenes según Instancia'!AD45=0,"-",('Órdenes según Instancia'!J45/'Órdenes según Instancia'!AD45))</f>
        <v>4.2283298097251587E-3</v>
      </c>
      <c r="O45" s="31">
        <f>IF('Órdenes según Instancia'!AD45=0,"-",('Órdenes según Instancia'!O45/'Órdenes según Instancia'!AD45))</f>
        <v>1.6913319238900635E-2</v>
      </c>
      <c r="P45" s="31">
        <f>IF('Órdenes según Instancia'!AD45=0,"-",('Órdenes según Instancia'!T45/'Órdenes según Instancia'!AD45))</f>
        <v>0</v>
      </c>
      <c r="Q45" s="31">
        <f>IF('Órdenes según Instancia'!AD45=0,"-",('Órdenes según Instancia'!Y45/'Órdenes según Instancia'!AD45))</f>
        <v>1.6913319238900635E-2</v>
      </c>
      <c r="R45" s="31">
        <f>IF('Órdenes según Instancia'!AE45=0,"-",('Órdenes según Instancia'!F45/'Órdenes según Instancia'!AE45))</f>
        <v>0.98380566801619429</v>
      </c>
      <c r="S45" s="31">
        <f>IF('Órdenes según Instancia'!AE45=0,"-",('Órdenes según Instancia'!K45/'Órdenes según Instancia'!AE45))</f>
        <v>0</v>
      </c>
      <c r="T45" s="31">
        <f>IF('Órdenes según Instancia'!AE45=0,"-",('Órdenes según Instancia'!P45/'Órdenes según Instancia'!AE45))</f>
        <v>1.2145748987854251E-2</v>
      </c>
      <c r="U45" s="31">
        <f>IF('Órdenes según Instancia'!AE45=0,"-",('Órdenes según Instancia'!U45/('Órdenes según Instancia'!AE45)))</f>
        <v>0</v>
      </c>
      <c r="V45" s="31">
        <f>IF('Órdenes según Instancia'!AE45=0,"-",('Órdenes según Instancia'!Z45/'Órdenes según Instancia'!AE45))</f>
        <v>4.048582995951417E-3</v>
      </c>
    </row>
    <row r="46" spans="2:22" ht="20.100000000000001" customHeight="1" thickBot="1" x14ac:dyDescent="0.25">
      <c r="B46" s="4" t="s">
        <v>229</v>
      </c>
      <c r="C46" s="31">
        <f>IF('Órdenes según Instancia'!AB46=0,"-",('Órdenes según Instancia'!C46/'Órdenes según Instancia'!AB46))</f>
        <v>0.99259259259259258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0</v>
      </c>
      <c r="F46" s="31">
        <f>IF('Órdenes según Instancia'!AB46=0,"-",('Órdenes según Instancia'!R46/'Órdenes según Instancia'!AB46))</f>
        <v>7.4074074074074077E-3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0.98684210526315785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0</v>
      </c>
      <c r="P46" s="31">
        <f>IF('Órdenes según Instancia'!AD46=0,"-",('Órdenes según Instancia'!T46/'Órdenes según Instancia'!AD46))</f>
        <v>1.3157894736842105E-2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Instancia'!U46/('Órdenes según Instancia'!AE46)))</f>
        <v>0</v>
      </c>
      <c r="V46" s="31">
        <f>IF('Órdenes según Instancia'!AE46=0,"-",('Órdenes según Instancia'!Z46/'Órdenes según Instancia'!AE46))</f>
        <v>0</v>
      </c>
    </row>
    <row r="47" spans="2:22" ht="20.100000000000001" customHeight="1" thickBot="1" x14ac:dyDescent="0.25">
      <c r="B47" s="4" t="s">
        <v>230</v>
      </c>
      <c r="C47" s="31">
        <f>IF('Órdenes según Instancia'!AB47=0,"-",('Órdenes según Instancia'!C47/'Órdenes según Instancia'!AB47))</f>
        <v>0.93506493506493504</v>
      </c>
      <c r="D47" s="31">
        <f>IF('Órdenes según Instancia'!AB47=0,"-",('Órdenes según Instancia'!H47/'Órdenes según Instancia'!AB47))</f>
        <v>1.2987012987012988E-2</v>
      </c>
      <c r="E47" s="31">
        <f>IF('Órdenes según Instancia'!AB47=0,"-",('Órdenes según Instancia'!M47/'Órdenes según Instancia'!AB47))</f>
        <v>5.1948051948051951E-2</v>
      </c>
      <c r="F47" s="31">
        <f>IF('Órdenes según Instancia'!AB47=0,"-",('Órdenes según Instancia'!R47/'Órdenes según Instancia'!AB47))</f>
        <v>0</v>
      </c>
      <c r="G47" s="31">
        <f>IF('Órdenes según Instancia'!AB47=0,"-",('Órdenes según Instancia'!W47/'Órdenes según Instancia'!AB47))</f>
        <v>0</v>
      </c>
      <c r="H47" s="31" t="str">
        <f>IF('Órdenes según Instancia'!AC47=0,"-",('Órdenes según Instancia'!D47/'Órdenes según Instancia'!AC47))</f>
        <v>-</v>
      </c>
      <c r="I47" s="31" t="str">
        <f>IF('Órdenes según Instancia'!AC47=0,"-",('Órdenes según Instancia'!I47/'Órdenes según Instancia'!AC47))</f>
        <v>-</v>
      </c>
      <c r="J47" s="31" t="str">
        <f>IF('Órdenes según Instancia'!AC47=0,"-",('Órdenes según Instancia'!N47/'Órdenes según Instancia'!AC47))</f>
        <v>-</v>
      </c>
      <c r="K47" s="31" t="str">
        <f>IF('Órdenes según Instancia'!AC47=0,"-",('Órdenes según Instancia'!S47/'Órdenes según Instancia'!AC47))</f>
        <v>-</v>
      </c>
      <c r="L47" s="31" t="str">
        <f>IF('Órdenes según Instancia'!AC47=0,"-",('Órdenes según Instancia'!X47/'Órdenes según Instancia'!AC47))</f>
        <v>-</v>
      </c>
      <c r="M47" s="31">
        <f>IF('Órdenes según Instancia'!AD47=0,"-",('Órdenes según Instancia'!E47/'Órdenes según Instancia'!AD47))</f>
        <v>0.91666666666666663</v>
      </c>
      <c r="N47" s="31">
        <f>IF('Órdenes según Instancia'!AD47=0,"-",('Órdenes según Instancia'!J47/'Órdenes según Instancia'!AD47))</f>
        <v>1.6666666666666666E-2</v>
      </c>
      <c r="O47" s="31">
        <f>IF('Órdenes según Instancia'!AD47=0,"-",('Órdenes según Instancia'!O47/'Órdenes según Instancia'!AD47))</f>
        <v>6.6666666666666666E-2</v>
      </c>
      <c r="P47" s="31">
        <f>IF('Órdenes según Instancia'!AD47=0,"-",('Órdenes según Instancia'!T47/'Órdenes según Instancia'!AD47))</f>
        <v>0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1</v>
      </c>
      <c r="S47" s="31">
        <f>IF('Órdenes según Instancia'!AE47=0,"-",('Órdenes según Instancia'!K47/'Órdenes según Instancia'!AE47))</f>
        <v>0</v>
      </c>
      <c r="T47" s="31">
        <f>IF('Órdenes según Instancia'!AE47=0,"-",('Órdenes según Instancia'!P47/'Órdenes según Instancia'!AE47))</f>
        <v>0</v>
      </c>
      <c r="U47" s="31">
        <f>IF('Órdenes según Instancia'!AE47=0,"-",('Órdenes según Instancia'!U47/('Órdenes según Instancia'!AE47)))</f>
        <v>0</v>
      </c>
      <c r="V47" s="31">
        <f>IF('Órdenes según Instancia'!AE47=0,"-",('Órdenes según Instancia'!Z47/'Órdenes según Instancia'!AE47))</f>
        <v>0</v>
      </c>
    </row>
    <row r="48" spans="2:22" ht="20.100000000000001" customHeight="1" thickBot="1" x14ac:dyDescent="0.25">
      <c r="B48" s="4" t="s">
        <v>231</v>
      </c>
      <c r="C48" s="31">
        <f>IF('Órdenes según Instancia'!AB48=0,"-",('Órdenes según Instancia'!C48/'Órdenes según Instancia'!AB48))</f>
        <v>1</v>
      </c>
      <c r="D48" s="31">
        <f>IF('Órdenes según Instancia'!AB48=0,"-",('Órdenes según Instancia'!H48/'Órdenes según Instancia'!AB48))</f>
        <v>0</v>
      </c>
      <c r="E48" s="31">
        <f>IF('Órdenes según Instancia'!AB48=0,"-",('Órdenes según Instancia'!M48/'Órdenes según Instancia'!AB48))</f>
        <v>0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>
        <f>IF('Órdenes según Instancia'!AC48=0,"-",('Órdenes según Instancia'!D48/'Órdenes según Instancia'!AC48))</f>
        <v>1</v>
      </c>
      <c r="I48" s="31">
        <f>IF('Órdenes según Instancia'!AC48=0,"-",('Órdenes según Instancia'!I48/'Órdenes según Instancia'!AC48))</f>
        <v>0</v>
      </c>
      <c r="J48" s="31">
        <f>IF('Órdenes según Instancia'!AC48=0,"-",('Órdenes según Instancia'!N48/'Órdenes según Instancia'!AC48))</f>
        <v>0</v>
      </c>
      <c r="K48" s="31">
        <f>IF('Órdenes según Instancia'!AC48=0,"-",('Órdenes según Instancia'!S48/'Órdenes según Instancia'!AC48))</f>
        <v>0</v>
      </c>
      <c r="L48" s="31">
        <f>IF('Órdenes según Instancia'!AC48=0,"-",('Órdenes según Instancia'!X48/'Órdenes según Instancia'!AC48))</f>
        <v>0</v>
      </c>
      <c r="M48" s="31">
        <f>IF('Órdenes según Instancia'!AD48=0,"-",('Órdenes según Instancia'!E48/'Órdenes según Instancia'!AD48))</f>
        <v>1</v>
      </c>
      <c r="N48" s="31">
        <f>IF('Órdenes según Instancia'!AD48=0,"-",('Órdenes según Instancia'!J48/'Órdenes según Instancia'!AD48))</f>
        <v>0</v>
      </c>
      <c r="O48" s="31">
        <f>IF('Órdenes según Instancia'!AD48=0,"-",('Órdenes según Instancia'!O48/'Órdenes según Instancia'!AD48))</f>
        <v>0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1</v>
      </c>
      <c r="S48" s="31">
        <f>IF('Órdenes según Instancia'!AE48=0,"-",('Órdenes según Instancia'!K48/'Órdenes según Instancia'!AE48))</f>
        <v>0</v>
      </c>
      <c r="T48" s="31">
        <f>IF('Órdenes según Instancia'!AE48=0,"-",('Órdenes según Instancia'!P48/'Órdenes según Instancia'!AE48))</f>
        <v>0</v>
      </c>
      <c r="U48" s="31">
        <f>IF('Órdenes según Instancia'!AE48=0,"-",('Órdenes según Instancia'!U48/('Órdenes según Instancia'!AE48)))</f>
        <v>0</v>
      </c>
      <c r="V48" s="31">
        <f>IF('Órdenes según Instancia'!AE48=0,"-",('Órdenes según Instancia'!Z48/'Órdenes según Instancia'!AE48))</f>
        <v>0</v>
      </c>
    </row>
    <row r="49" spans="2:22" ht="20.100000000000001" customHeight="1" thickBot="1" x14ac:dyDescent="0.25">
      <c r="B49" s="4" t="s">
        <v>232</v>
      </c>
      <c r="C49" s="31">
        <f>IF('Órdenes según Instancia'!AB49=0,"-",('Órdenes según Instancia'!C49/'Órdenes según Instancia'!AB49))</f>
        <v>0.99443413729128016</v>
      </c>
      <c r="D49" s="31">
        <f>IF('Órdenes según Instancia'!AB49=0,"-",('Órdenes según Instancia'!H49/'Órdenes según Instancia'!AB49))</f>
        <v>0</v>
      </c>
      <c r="E49" s="31">
        <f>IF('Órdenes según Instancia'!AB49=0,"-",('Órdenes según Instancia'!M49/'Órdenes según Instancia'!AB49))</f>
        <v>5.5658627087198514E-3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 t="str">
        <f>IF('Órdenes según Instancia'!AC49=0,"-",('Órdenes según Instancia'!D49/'Órdenes según Instancia'!AC49))</f>
        <v>-</v>
      </c>
      <c r="I49" s="31" t="str">
        <f>IF('Órdenes según Instancia'!AC49=0,"-",('Órdenes según Instancia'!I49/'Órdenes según Instancia'!AC49))</f>
        <v>-</v>
      </c>
      <c r="J49" s="31" t="str">
        <f>IF('Órdenes según Instancia'!AC49=0,"-",('Órdenes según Instancia'!N49/'Órdenes según Instancia'!AC49))</f>
        <v>-</v>
      </c>
      <c r="K49" s="31" t="str">
        <f>IF('Órdenes según Instancia'!AC49=0,"-",('Órdenes según Instancia'!S49/'Órdenes según Instancia'!AC49))</f>
        <v>-</v>
      </c>
      <c r="L49" s="31" t="str">
        <f>IF('Órdenes según Instancia'!AC49=0,"-",('Órdenes según Instancia'!X49/'Órdenes según Instancia'!AC49))</f>
        <v>-</v>
      </c>
      <c r="M49" s="31">
        <f>IF('Órdenes según Instancia'!AD49=0,"-",('Órdenes según Instancia'!E49/'Órdenes según Instancia'!AD49))</f>
        <v>0.99268292682926829</v>
      </c>
      <c r="N49" s="31">
        <f>IF('Órdenes según Instancia'!AD49=0,"-",('Órdenes según Instancia'!J49/'Órdenes según Instancia'!AD49))</f>
        <v>0</v>
      </c>
      <c r="O49" s="31">
        <f>IF('Órdenes según Instancia'!AD49=0,"-",('Órdenes según Instancia'!O49/'Órdenes según Instancia'!AD49))</f>
        <v>7.3170731707317077E-3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1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0</v>
      </c>
      <c r="U49" s="31">
        <f>IF('Órdenes según Instancia'!AE49=0,"-",('Órdenes según Instancia'!U49/('Órdenes según Instancia'!AE49)))</f>
        <v>0</v>
      </c>
      <c r="V49" s="31">
        <f>IF('Órdenes según Instancia'!AE49=0,"-",('Órdenes según Instancia'!Z49/'Órdenes según Instancia'!AE49))</f>
        <v>0</v>
      </c>
    </row>
    <row r="50" spans="2:22" ht="20.100000000000001" customHeight="1" thickBot="1" x14ac:dyDescent="0.25">
      <c r="B50" s="4" t="s">
        <v>233</v>
      </c>
      <c r="C50" s="31">
        <f>IF('Órdenes según Instancia'!AB50=0,"-",('Órdenes según Instancia'!C50/'Órdenes según Instancia'!AB50))</f>
        <v>0.9285714285714286</v>
      </c>
      <c r="D50" s="31">
        <f>IF('Órdenes según Instancia'!AB50=0,"-",('Órdenes según Instancia'!H50/'Órdenes según Instancia'!AB50))</f>
        <v>0</v>
      </c>
      <c r="E50" s="31">
        <f>IF('Órdenes según Instancia'!AB50=0,"-",('Órdenes según Instancia'!M50/'Órdenes según Instancia'!AB50))</f>
        <v>2.3809523809523808E-2</v>
      </c>
      <c r="F50" s="31">
        <f>IF('Órdenes según Instancia'!AB50=0,"-",('Órdenes según Instancia'!R50/'Órdenes según Instancia'!AB50))</f>
        <v>4.7619047619047616E-2</v>
      </c>
      <c r="G50" s="31">
        <f>IF('Órdenes según Instancia'!AB50=0,"-",('Órdenes según Instancia'!W50/'Órdenes según Instancia'!AB50))</f>
        <v>0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0.91818181818181821</v>
      </c>
      <c r="N50" s="31">
        <f>IF('Órdenes según Instancia'!AD50=0,"-",('Órdenes según Instancia'!J50/'Órdenes según Instancia'!AD50))</f>
        <v>0</v>
      </c>
      <c r="O50" s="31">
        <f>IF('Órdenes según Instancia'!AD50=0,"-",('Órdenes según Instancia'!O50/'Órdenes según Instancia'!AD50))</f>
        <v>2.7272727272727271E-2</v>
      </c>
      <c r="P50" s="31">
        <f>IF('Órdenes según Instancia'!AD50=0,"-",('Órdenes según Instancia'!T50/'Órdenes según Instancia'!AD50))</f>
        <v>5.4545454545454543E-2</v>
      </c>
      <c r="Q50" s="31">
        <f>IF('Órdenes según Instancia'!AD50=0,"-",('Órdenes según Instancia'!Y50/'Órdenes según Instancia'!AD50))</f>
        <v>0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Instancia'!U50/('Órdenes según Instancia'!AE50)))</f>
        <v>0</v>
      </c>
      <c r="V50" s="31">
        <f>IF('Órdenes según Instancia'!AE50=0,"-",('Órdenes según Instancia'!Z50/'Órdenes según Instancia'!AE50))</f>
        <v>0</v>
      </c>
    </row>
    <row r="51" spans="2:22" ht="20.100000000000001" customHeight="1" thickBot="1" x14ac:dyDescent="0.25">
      <c r="B51" s="4" t="s">
        <v>234</v>
      </c>
      <c r="C51" s="31">
        <f>IF('Órdenes según Instancia'!AB51=0,"-",('Órdenes según Instancia'!C51/'Órdenes según Instancia'!AB51))</f>
        <v>0.97795275590551178</v>
      </c>
      <c r="D51" s="31">
        <f>IF('Órdenes según Instancia'!AB51=0,"-",('Órdenes según Instancia'!H51/'Órdenes según Instancia'!AB51))</f>
        <v>0</v>
      </c>
      <c r="E51" s="31">
        <f>IF('Órdenes según Instancia'!AB51=0,"-",('Órdenes según Instancia'!M51/'Órdenes según Instancia'!AB51))</f>
        <v>1.4173228346456693E-2</v>
      </c>
      <c r="F51" s="31">
        <f>IF('Órdenes según Instancia'!AB51=0,"-",('Órdenes según Instancia'!R51/'Órdenes según Instancia'!AB51))</f>
        <v>7.874015748031496E-3</v>
      </c>
      <c r="G51" s="31">
        <f>IF('Órdenes según Instancia'!AB51=0,"-",('Órdenes según Instancia'!W51/'Órdenes según Instancia'!AB51))</f>
        <v>0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0.97125256673511295</v>
      </c>
      <c r="N51" s="31">
        <f>IF('Órdenes según Instancia'!AD51=0,"-",('Órdenes según Instancia'!J51/'Órdenes según Instancia'!AD51))</f>
        <v>0</v>
      </c>
      <c r="O51" s="31">
        <f>IF('Órdenes según Instancia'!AD51=0,"-",('Órdenes según Instancia'!O51/'Órdenes según Instancia'!AD51))</f>
        <v>1.8480492813141684E-2</v>
      </c>
      <c r="P51" s="31">
        <f>IF('Órdenes según Instancia'!AD51=0,"-",('Órdenes según Instancia'!T51/'Órdenes según Instancia'!AD51))</f>
        <v>1.0266940451745379E-2</v>
      </c>
      <c r="Q51" s="31">
        <f>IF('Órdenes según Instancia'!AD51=0,"-",('Órdenes según Instancia'!Y51/'Órdenes según Instancia'!AD51))</f>
        <v>0</v>
      </c>
      <c r="R51" s="31">
        <f>IF('Órdenes según Instancia'!AE51=0,"-",('Órdenes según Instancia'!F51/'Órdenes según Instancia'!AE51))</f>
        <v>1</v>
      </c>
      <c r="S51" s="31">
        <f>IF('Órdenes según Instancia'!AE51=0,"-",('Órdenes según Instancia'!K51/'Órdenes según Instancia'!AE51))</f>
        <v>0</v>
      </c>
      <c r="T51" s="31">
        <f>IF('Órdenes según Instancia'!AE51=0,"-",('Órdenes según Instancia'!P51/'Órdenes según Instancia'!AE51))</f>
        <v>0</v>
      </c>
      <c r="U51" s="31">
        <f>IF('Órdenes según Instancia'!AE51=0,"-",('Órdenes según Instancia'!U51/('Órdenes según Instancia'!AE51)))</f>
        <v>0</v>
      </c>
      <c r="V51" s="31">
        <f>IF('Órdenes según Instancia'!AE51=0,"-",('Órdenes según Instancia'!Z51/'Órdenes según Instancia'!AE51))</f>
        <v>0</v>
      </c>
    </row>
    <row r="52" spans="2:22" ht="20.100000000000001" customHeight="1" thickBot="1" x14ac:dyDescent="0.25">
      <c r="B52" s="4" t="s">
        <v>235</v>
      </c>
      <c r="C52" s="31">
        <f>IF('Órdenes según Instancia'!AB52=0,"-",('Órdenes según Instancia'!C52/'Órdenes según Instancia'!AB52))</f>
        <v>0.9932432432432432</v>
      </c>
      <c r="D52" s="31">
        <f>IF('Órdenes según Instancia'!AB52=0,"-",('Órdenes según Instancia'!H52/'Órdenes según Instancia'!AB52))</f>
        <v>6.7567567567567571E-3</v>
      </c>
      <c r="E52" s="31">
        <f>IF('Órdenes según Instancia'!AB52=0,"-",('Órdenes según Instancia'!M52/'Órdenes según Instancia'!AB52))</f>
        <v>0</v>
      </c>
      <c r="F52" s="31">
        <f>IF('Órdenes según Instancia'!AB52=0,"-",('Órdenes según Instancia'!R52/'Órdenes según Instancia'!AB52))</f>
        <v>0</v>
      </c>
      <c r="G52" s="31">
        <f>IF('Órdenes según Instancia'!AB52=0,"-",('Órdenes según Instancia'!W52/'Órdenes según Instancia'!AB52))</f>
        <v>0</v>
      </c>
      <c r="H52" s="31" t="str">
        <f>IF('Órdenes según Instancia'!AC52=0,"-",('Órdenes según Instancia'!D52/'Órdenes según Instancia'!AC52))</f>
        <v>-</v>
      </c>
      <c r="I52" s="31" t="str">
        <f>IF('Órdenes según Instancia'!AC52=0,"-",('Órdenes según Instancia'!I52/'Órdenes según Instancia'!AC52))</f>
        <v>-</v>
      </c>
      <c r="J52" s="31" t="str">
        <f>IF('Órdenes según Instancia'!AC52=0,"-",('Órdenes según Instancia'!N52/'Órdenes según Instancia'!AC52))</f>
        <v>-</v>
      </c>
      <c r="K52" s="31" t="str">
        <f>IF('Órdenes según Instancia'!AC52=0,"-",('Órdenes según Instancia'!S52/'Órdenes según Instancia'!AC52))</f>
        <v>-</v>
      </c>
      <c r="L52" s="31" t="str">
        <f>IF('Órdenes según Instancia'!AC52=0,"-",('Órdenes según Instancia'!X52/'Órdenes según Instancia'!AC52))</f>
        <v>-</v>
      </c>
      <c r="M52" s="31">
        <f>IF('Órdenes según Instancia'!AD52=0,"-",('Órdenes según Instancia'!E52/'Órdenes según Instancia'!AD52))</f>
        <v>0.99152542372881358</v>
      </c>
      <c r="N52" s="31">
        <f>IF('Órdenes según Instancia'!AD52=0,"-",('Órdenes según Instancia'!J52/'Órdenes según Instancia'!AD52))</f>
        <v>8.4745762711864406E-3</v>
      </c>
      <c r="O52" s="31">
        <f>IF('Órdenes según Instancia'!AD52=0,"-",('Órdenes según Instancia'!O52/'Órdenes según Instancia'!AD52))</f>
        <v>0</v>
      </c>
      <c r="P52" s="31">
        <f>IF('Órdenes según Instancia'!AD52=0,"-",('Órdenes según Instancia'!T52/'Órdenes según Instancia'!AD52))</f>
        <v>0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1</v>
      </c>
      <c r="S52" s="31">
        <f>IF('Órdenes según Instancia'!AE52=0,"-",('Órdenes según Instancia'!K52/'Órdenes según Instancia'!AE52))</f>
        <v>0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Instancia'!U52/('Órdenes según Instancia'!AE52)))</f>
        <v>0</v>
      </c>
      <c r="V52" s="31">
        <f>IF('Órdenes según Instancia'!AE52=0,"-",('Órdenes según Instancia'!Z52/'Órdenes según Instancia'!AE52))</f>
        <v>0</v>
      </c>
    </row>
    <row r="53" spans="2:22" ht="20.100000000000001" customHeight="1" thickBot="1" x14ac:dyDescent="0.25">
      <c r="B53" s="4" t="s">
        <v>236</v>
      </c>
      <c r="C53" s="31">
        <f>IF('Órdenes según Instancia'!AB53=0,"-",('Órdenes según Instancia'!C53/'Órdenes según Instancia'!AB53))</f>
        <v>0.97333333333333338</v>
      </c>
      <c r="D53" s="31">
        <f>IF('Órdenes según Instancia'!AB53=0,"-",('Órdenes según Instancia'!H53/'Órdenes según Instancia'!AB53))</f>
        <v>0</v>
      </c>
      <c r="E53" s="31">
        <f>IF('Órdenes según Instancia'!AB53=0,"-",('Órdenes según Instancia'!M53/'Órdenes según Instancia'!AB53))</f>
        <v>2.6666666666666668E-2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0.96491228070175439</v>
      </c>
      <c r="N53" s="31">
        <f>IF('Órdenes según Instancia'!AD53=0,"-",('Órdenes según Instancia'!J53/'Órdenes según Instancia'!AD53))</f>
        <v>0</v>
      </c>
      <c r="O53" s="31">
        <f>IF('Órdenes según Instancia'!AD53=0,"-",('Órdenes según Instancia'!O53/'Órdenes según Instancia'!AD53))</f>
        <v>3.5087719298245612E-2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1</v>
      </c>
      <c r="S53" s="31">
        <f>IF('Órdenes según Instancia'!AE53=0,"-",('Órdenes según Instancia'!K53/'Órdenes según Instancia'!AE53))</f>
        <v>0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Instancia'!U53/('Órdenes según Instancia'!AE53)))</f>
        <v>0</v>
      </c>
      <c r="V53" s="31">
        <f>IF('Órdenes según Instancia'!AE53=0,"-",('Órdenes según Instancia'!Z53/'Órdenes según Instancia'!AE53))</f>
        <v>0</v>
      </c>
    </row>
    <row r="54" spans="2:22" ht="20.100000000000001" customHeight="1" thickBot="1" x14ac:dyDescent="0.25">
      <c r="B54" s="4" t="s">
        <v>237</v>
      </c>
      <c r="C54" s="31">
        <f>IF('Órdenes según Instancia'!AB54=0,"-",('Órdenes según Instancia'!C54/'Órdenes según Instancia'!AB54))</f>
        <v>0.98604651162790702</v>
      </c>
      <c r="D54" s="31">
        <f>IF('Órdenes según Instancia'!AB54=0,"-",('Órdenes según Instancia'!H54/'Órdenes según Instancia'!AB54))</f>
        <v>4.6511627906976744E-3</v>
      </c>
      <c r="E54" s="31">
        <f>IF('Órdenes según Instancia'!AB54=0,"-",('Órdenes según Instancia'!M54/'Órdenes según Instancia'!AB54))</f>
        <v>9.3023255813953487E-3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0.98305084745762716</v>
      </c>
      <c r="N54" s="31">
        <f>IF('Órdenes según Instancia'!AD54=0,"-",('Órdenes según Instancia'!J54/'Órdenes según Instancia'!AD54))</f>
        <v>5.6497175141242938E-3</v>
      </c>
      <c r="O54" s="31">
        <f>IF('Órdenes según Instancia'!AD54=0,"-",('Órdenes según Instancia'!O54/'Órdenes según Instancia'!AD54))</f>
        <v>1.1299435028248588E-2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1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0</v>
      </c>
      <c r="U54" s="31">
        <f>IF('Órdenes según Instancia'!AE54=0,"-",('Órdenes según Instancia'!U54/('Órdenes según Instancia'!AE54)))</f>
        <v>0</v>
      </c>
      <c r="V54" s="31">
        <f>IF('Órdenes según Instancia'!AE54=0,"-",('Órdenes según Instancia'!Z54/'Órdenes según Instancia'!AE54))</f>
        <v>0</v>
      </c>
    </row>
    <row r="55" spans="2:22" ht="20.100000000000001" customHeight="1" thickBot="1" x14ac:dyDescent="0.25">
      <c r="B55" s="4" t="s">
        <v>238</v>
      </c>
      <c r="C55" s="31">
        <f>IF('Órdenes según Instancia'!AB55=0,"-",('Órdenes según Instancia'!C55/'Órdenes según Instancia'!AB55))</f>
        <v>0.9375</v>
      </c>
      <c r="D55" s="31">
        <f>IF('Órdenes según Instancia'!AB55=0,"-",('Órdenes según Instancia'!H55/'Órdenes según Instancia'!AB55))</f>
        <v>0</v>
      </c>
      <c r="E55" s="31">
        <f>IF('Órdenes según Instancia'!AB55=0,"-",('Órdenes según Instancia'!M55/'Órdenes según Instancia'!AB55))</f>
        <v>6.25E-2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0.90697674418604646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9.3023255813953487E-2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1</v>
      </c>
      <c r="S55" s="31">
        <f>IF('Órdenes según Instancia'!AE55=0,"-",('Órdenes según Instancia'!K55/'Órdenes según Instancia'!AE55))</f>
        <v>0</v>
      </c>
      <c r="T55" s="31">
        <f>IF('Órdenes según Instancia'!AE55=0,"-",('Órdenes según Instancia'!P55/'Órdenes según Instancia'!AE55))</f>
        <v>0</v>
      </c>
      <c r="U55" s="31">
        <f>IF('Órdenes según Instancia'!AE55=0,"-",('Órdenes según Instancia'!U55/('Órdenes según Instancia'!AE55)))</f>
        <v>0</v>
      </c>
      <c r="V55" s="31">
        <f>IF('Órdenes según Instancia'!AE55=0,"-",('Órdenes según Instancia'!Z55/'Órdenes según Instancia'!AE55))</f>
        <v>0</v>
      </c>
    </row>
    <row r="56" spans="2:22" ht="20.100000000000001" customHeight="1" thickBot="1" x14ac:dyDescent="0.25">
      <c r="B56" s="4" t="s">
        <v>239</v>
      </c>
      <c r="C56" s="31">
        <f>IF('Órdenes según Instancia'!AB56=0,"-",('Órdenes según Instancia'!C56/'Órdenes según Instancia'!AB56))</f>
        <v>0.90566037735849059</v>
      </c>
      <c r="D56" s="31">
        <f>IF('Órdenes según Instancia'!AB56=0,"-",('Órdenes según Instancia'!H56/'Órdenes según Instancia'!AB56))</f>
        <v>0</v>
      </c>
      <c r="E56" s="31">
        <f>IF('Órdenes según Instancia'!AB56=0,"-",('Órdenes según Instancia'!M56/'Órdenes según Instancia'!AB56))</f>
        <v>9.4339622641509441E-2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0.90909090909090906</v>
      </c>
      <c r="N56" s="31">
        <f>IF('Órdenes según Instancia'!AD56=0,"-",('Órdenes según Instancia'!J56/'Órdenes según Instancia'!AD56))</f>
        <v>0</v>
      </c>
      <c r="O56" s="31">
        <f>IF('Órdenes según Instancia'!AD56=0,"-",('Órdenes según Instancia'!O56/'Órdenes según Instancia'!AD56))</f>
        <v>9.0909090909090912E-2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0.9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0.1</v>
      </c>
      <c r="U56" s="31">
        <f>IF('Órdenes según Instancia'!AE56=0,"-",('Órdenes según Instancia'!U56/('Órdenes según Instancia'!AE56)))</f>
        <v>0</v>
      </c>
      <c r="V56" s="31">
        <f>IF('Órdenes según Instancia'!AE56=0,"-",('Órdenes según Instancia'!Z56/'Órdenes según Instancia'!AE56))</f>
        <v>0</v>
      </c>
    </row>
    <row r="57" spans="2:22" ht="20.100000000000001" customHeight="1" thickBot="1" x14ac:dyDescent="0.25">
      <c r="B57" s="4" t="s">
        <v>240</v>
      </c>
      <c r="C57" s="31">
        <f>IF('Órdenes según Instancia'!AB57=0,"-",('Órdenes según Instancia'!C57/'Órdenes según Instancia'!AB57))</f>
        <v>0.97633136094674555</v>
      </c>
      <c r="D57" s="31">
        <f>IF('Órdenes según Instancia'!AB57=0,"-",('Órdenes según Instancia'!H57/'Órdenes según Instancia'!AB57))</f>
        <v>0</v>
      </c>
      <c r="E57" s="31">
        <f>IF('Órdenes según Instancia'!AB57=0,"-",('Órdenes según Instancia'!M57/'Órdenes según Instancia'!AB57))</f>
        <v>1.7751479289940829E-2</v>
      </c>
      <c r="F57" s="31">
        <f>IF('Órdenes según Instancia'!AB57=0,"-",('Órdenes según Instancia'!R57/'Órdenes según Instancia'!AB57))</f>
        <v>5.9171597633136093E-3</v>
      </c>
      <c r="G57" s="31">
        <f>IF('Órdenes según Instancia'!AB57=0,"-",('Órdenes según Instancia'!W57/'Órdenes según Instancia'!AB57))</f>
        <v>0</v>
      </c>
      <c r="H57" s="31" t="str">
        <f>IF('Órdenes según Instancia'!AC57=0,"-",('Órdenes según Instancia'!D57/'Órdenes según Instancia'!AC57))</f>
        <v>-</v>
      </c>
      <c r="I57" s="31" t="str">
        <f>IF('Órdenes según Instancia'!AC57=0,"-",('Órdenes según Instancia'!I57/'Órdenes según Instancia'!AC57))</f>
        <v>-</v>
      </c>
      <c r="J57" s="31" t="str">
        <f>IF('Órdenes según Instancia'!AC57=0,"-",('Órdenes según Instancia'!N57/'Órdenes según Instancia'!AC57))</f>
        <v>-</v>
      </c>
      <c r="K57" s="31" t="str">
        <f>IF('Órdenes según Instancia'!AC57=0,"-",('Órdenes según Instancia'!S57/'Órdenes según Instancia'!AC57))</f>
        <v>-</v>
      </c>
      <c r="L57" s="31" t="str">
        <f>IF('Órdenes según Instancia'!AC57=0,"-",('Órdenes según Instancia'!X57/'Órdenes según Instancia'!AC57))</f>
        <v>-</v>
      </c>
      <c r="M57" s="31">
        <f>IF('Órdenes según Instancia'!AD57=0,"-",('Órdenes según Instancia'!E57/'Órdenes según Instancia'!AD57))</f>
        <v>0.95744680851063835</v>
      </c>
      <c r="N57" s="31">
        <f>IF('Órdenes según Instancia'!AD57=0,"-",('Órdenes según Instancia'!J57/'Órdenes según Instancia'!AD57))</f>
        <v>0</v>
      </c>
      <c r="O57" s="31">
        <f>IF('Órdenes según Instancia'!AD57=0,"-",('Órdenes según Instancia'!O57/'Órdenes según Instancia'!AD57))</f>
        <v>3.1914893617021274E-2</v>
      </c>
      <c r="P57" s="31">
        <f>IF('Órdenes según Instancia'!AD57=0,"-",('Órdenes según Instancia'!T57/'Órdenes según Instancia'!AD57))</f>
        <v>1.0638297872340425E-2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1</v>
      </c>
      <c r="S57" s="31">
        <f>IF('Órdenes según Instancia'!AE57=0,"-",('Órdenes según Instancia'!K57/'Órdenes según Instancia'!AE57))</f>
        <v>0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Instancia'!U57/('Órdenes según Instancia'!AE57)))</f>
        <v>0</v>
      </c>
      <c r="V57" s="31">
        <f>IF('Órdenes según Instancia'!AE57=0,"-",('Órdenes según Instancia'!Z57/'Órdenes según Instancia'!AE57))</f>
        <v>0</v>
      </c>
    </row>
    <row r="58" spans="2:22" ht="20.100000000000001" customHeight="1" thickBot="1" x14ac:dyDescent="0.25">
      <c r="B58" s="4" t="s">
        <v>241</v>
      </c>
      <c r="C58" s="31">
        <f>IF('Órdenes según Instancia'!AB58=0,"-",('Órdenes según Instancia'!C58/'Órdenes según Instancia'!AB58))</f>
        <v>0.96989109545163354</v>
      </c>
      <c r="D58" s="31">
        <f>IF('Órdenes según Instancia'!AB58=0,"-",('Órdenes según Instancia'!H58/'Órdenes según Instancia'!AB58))</f>
        <v>0</v>
      </c>
      <c r="E58" s="31">
        <f>IF('Órdenes según Instancia'!AB58=0,"-",('Órdenes según Instancia'!M58/'Órdenes según Instancia'!AB58))</f>
        <v>2.7546444586803331E-2</v>
      </c>
      <c r="F58" s="31">
        <f>IF('Órdenes según Instancia'!AB58=0,"-",('Órdenes según Instancia'!R58/'Órdenes según Instancia'!AB58))</f>
        <v>2.5624599615631004E-3</v>
      </c>
      <c r="G58" s="31">
        <f>IF('Órdenes según Instancia'!AB58=0,"-",('Órdenes según Instancia'!W58/'Órdenes según Instancia'!AB58))</f>
        <v>0</v>
      </c>
      <c r="H58" s="31" t="str">
        <f>IF('Órdenes según Instancia'!AC58=0,"-",('Órdenes según Instancia'!D58/'Órdenes según Instancia'!AC58))</f>
        <v>-</v>
      </c>
      <c r="I58" s="31" t="str">
        <f>IF('Órdenes según Instancia'!AC58=0,"-",('Órdenes según Instancia'!I58/'Órdenes según Instancia'!AC58))</f>
        <v>-</v>
      </c>
      <c r="J58" s="31" t="str">
        <f>IF('Órdenes según Instancia'!AC58=0,"-",('Órdenes según Instancia'!N58/'Órdenes según Instancia'!AC58))</f>
        <v>-</v>
      </c>
      <c r="K58" s="31" t="str">
        <f>IF('Órdenes según Instancia'!AC58=0,"-",('Órdenes según Instancia'!S58/'Órdenes según Instancia'!AC58))</f>
        <v>-</v>
      </c>
      <c r="L58" s="31" t="str">
        <f>IF('Órdenes según Instancia'!AC58=0,"-",('Órdenes según Instancia'!X58/'Órdenes según Instancia'!AC58))</f>
        <v>-</v>
      </c>
      <c r="M58" s="31">
        <f>IF('Órdenes según Instancia'!AD58=0,"-",('Órdenes según Instancia'!E58/'Órdenes según Instancia'!AD58))</f>
        <v>0.94192634560906519</v>
      </c>
      <c r="N58" s="31">
        <f>IF('Órdenes según Instancia'!AD58=0,"-",('Órdenes según Instancia'!J58/'Órdenes según Instancia'!AD58))</f>
        <v>0</v>
      </c>
      <c r="O58" s="31">
        <f>IF('Órdenes según Instancia'!AD58=0,"-",('Órdenes según Instancia'!O58/'Órdenes según Instancia'!AD58))</f>
        <v>5.2407932011331447E-2</v>
      </c>
      <c r="P58" s="31">
        <f>IF('Órdenes según Instancia'!AD58=0,"-",('Órdenes según Instancia'!T58/'Órdenes según Instancia'!AD58))</f>
        <v>5.6657223796033997E-3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0.99298245614035086</v>
      </c>
      <c r="S58" s="31">
        <f>IF('Órdenes según Instancia'!AE58=0,"-",('Órdenes según Instancia'!K58/'Órdenes según Instancia'!AE58))</f>
        <v>0</v>
      </c>
      <c r="T58" s="31">
        <f>IF('Órdenes según Instancia'!AE58=0,"-",('Órdenes según Instancia'!P58/'Órdenes según Instancia'!AE58))</f>
        <v>7.0175438596491229E-3</v>
      </c>
      <c r="U58" s="31">
        <f>IF('Órdenes según Instancia'!AE58=0,"-",('Órdenes según Instancia'!U58/('Órdenes según Instancia'!AE58)))</f>
        <v>0</v>
      </c>
      <c r="V58" s="31">
        <f>IF('Órdenes según Instancia'!AE58=0,"-",('Órdenes según Instancia'!Z58/'Órdenes según Instancia'!AE58))</f>
        <v>0</v>
      </c>
    </row>
    <row r="59" spans="2:22" ht="20.100000000000001" customHeight="1" thickBot="1" x14ac:dyDescent="0.25">
      <c r="B59" s="4" t="s">
        <v>242</v>
      </c>
      <c r="C59" s="31">
        <f>IF('Órdenes según Instancia'!AB59=0,"-",('Órdenes según Instancia'!C59/'Órdenes según Instancia'!AB59))</f>
        <v>0.89748953974895396</v>
      </c>
      <c r="D59" s="31">
        <f>IF('Órdenes según Instancia'!AB59=0,"-",('Órdenes según Instancia'!H59/'Órdenes según Instancia'!AB59))</f>
        <v>1.2552301255230125E-2</v>
      </c>
      <c r="E59" s="31">
        <f>IF('Órdenes según Instancia'!AB59=0,"-",('Órdenes según Instancia'!M59/'Órdenes según Instancia'!AB59))</f>
        <v>8.7866108786610872E-2</v>
      </c>
      <c r="F59" s="31">
        <f>IF('Órdenes según Instancia'!AB59=0,"-",('Órdenes según Instancia'!R59/'Órdenes según Instancia'!AB59))</f>
        <v>0</v>
      </c>
      <c r="G59" s="31">
        <f>IF('Órdenes según Instancia'!AB59=0,"-",('Órdenes según Instancia'!W59/'Órdenes según Instancia'!AB59))</f>
        <v>2.0920502092050207E-3</v>
      </c>
      <c r="H59" s="31" t="str">
        <f>IF('Órdenes según Instancia'!AC59=0,"-",('Órdenes según Instancia'!D59/'Órdenes según Instancia'!AC59))</f>
        <v>-</v>
      </c>
      <c r="I59" s="31" t="str">
        <f>IF('Órdenes según Instancia'!AC59=0,"-",('Órdenes según Instancia'!I59/'Órdenes según Instancia'!AC59))</f>
        <v>-</v>
      </c>
      <c r="J59" s="31" t="str">
        <f>IF('Órdenes según Instancia'!AC59=0,"-",('Órdenes según Instancia'!N59/'Órdenes según Instancia'!AC59))</f>
        <v>-</v>
      </c>
      <c r="K59" s="31" t="str">
        <f>IF('Órdenes según Instancia'!AC59=0,"-",('Órdenes según Instancia'!S59/'Órdenes según Instancia'!AC59))</f>
        <v>-</v>
      </c>
      <c r="L59" s="31" t="str">
        <f>IF('Órdenes según Instancia'!AC59=0,"-",('Órdenes según Instancia'!X59/'Órdenes según Instancia'!AC59))</f>
        <v>-</v>
      </c>
      <c r="M59" s="31">
        <f>IF('Órdenes según Instancia'!AD59=0,"-",('Órdenes según Instancia'!E59/'Órdenes según Instancia'!AD59))</f>
        <v>0.88203753351206438</v>
      </c>
      <c r="N59" s="31">
        <f>IF('Órdenes según Instancia'!AD59=0,"-",('Órdenes según Instancia'!J59/'Órdenes según Instancia'!AD59))</f>
        <v>1.3404825737265416E-2</v>
      </c>
      <c r="O59" s="31">
        <f>IF('Órdenes según Instancia'!AD59=0,"-",('Órdenes según Instancia'!O59/'Órdenes según Instancia'!AD59))</f>
        <v>0.10455764075067024</v>
      </c>
      <c r="P59" s="31">
        <f>IF('Órdenes según Instancia'!AD59=0,"-",('Órdenes según Instancia'!T59/'Órdenes según Instancia'!AD59))</f>
        <v>0</v>
      </c>
      <c r="Q59" s="31">
        <f>IF('Órdenes según Instancia'!AD59=0,"-",('Órdenes según Instancia'!Y59/'Órdenes según Instancia'!AD59))</f>
        <v>0</v>
      </c>
      <c r="R59" s="31">
        <f>IF('Órdenes según Instancia'!AE59=0,"-",('Órdenes según Instancia'!F59/'Órdenes según Instancia'!AE59))</f>
        <v>0.95238095238095233</v>
      </c>
      <c r="S59" s="31">
        <f>IF('Órdenes según Instancia'!AE59=0,"-",('Órdenes según Instancia'!K59/'Órdenes según Instancia'!AE59))</f>
        <v>9.5238095238095247E-3</v>
      </c>
      <c r="T59" s="31">
        <f>IF('Órdenes según Instancia'!AE59=0,"-",('Órdenes según Instancia'!P59/'Órdenes según Instancia'!AE59))</f>
        <v>2.8571428571428571E-2</v>
      </c>
      <c r="U59" s="31">
        <f>IF('Órdenes según Instancia'!AE59=0,"-",('Órdenes según Instancia'!U59/('Órdenes según Instancia'!AE59)))</f>
        <v>0</v>
      </c>
      <c r="V59" s="31">
        <f>IF('Órdenes según Instancia'!AE59=0,"-",('Órdenes según Instancia'!Z59/'Órdenes según Instancia'!AE59))</f>
        <v>9.5238095238095247E-3</v>
      </c>
    </row>
    <row r="60" spans="2:22" ht="20.100000000000001" customHeight="1" thickBot="1" x14ac:dyDescent="0.25">
      <c r="B60" s="4" t="s">
        <v>243</v>
      </c>
      <c r="C60" s="31">
        <f>IF('Órdenes según Instancia'!AB60=0,"-",('Órdenes según Instancia'!C60/'Órdenes según Instancia'!AB60))</f>
        <v>0.99206349206349209</v>
      </c>
      <c r="D60" s="31">
        <f>IF('Órdenes según Instancia'!AB60=0,"-",('Órdenes según Instancia'!H60/'Órdenes según Instancia'!AB60))</f>
        <v>0</v>
      </c>
      <c r="E60" s="31">
        <f>IF('Órdenes según Instancia'!AB60=0,"-",('Órdenes según Instancia'!M60/'Órdenes según Instancia'!AB60))</f>
        <v>7.9365079365079361E-3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0.9885057471264368</v>
      </c>
      <c r="N60" s="31">
        <f>IF('Órdenes según Instancia'!AD60=0,"-",('Órdenes según Instancia'!J60/'Órdenes según Instancia'!AD60))</f>
        <v>0</v>
      </c>
      <c r="O60" s="31">
        <f>IF('Órdenes según Instancia'!AD60=0,"-",('Órdenes según Instancia'!O60/'Órdenes según Instancia'!AD60))</f>
        <v>1.1494252873563218E-2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Instancia'!U60/('Órdenes según Instancia'!AE60)))</f>
        <v>0</v>
      </c>
      <c r="V60" s="31">
        <f>IF('Órdenes según Instancia'!AE60=0,"-",('Órdenes según Instancia'!Z60/'Órdenes según Instancia'!AE60))</f>
        <v>0</v>
      </c>
    </row>
    <row r="61" spans="2:22" ht="20.100000000000001" customHeight="1" thickBot="1" x14ac:dyDescent="0.25">
      <c r="B61" s="4" t="s">
        <v>244</v>
      </c>
      <c r="C61" s="31">
        <f>IF('Órdenes según Instancia'!AB61=0,"-",('Órdenes según Instancia'!C61/'Órdenes según Instancia'!AB61))</f>
        <v>0.88372093023255816</v>
      </c>
      <c r="D61" s="31">
        <f>IF('Órdenes según Instancia'!AB61=0,"-",('Órdenes según Instancia'!H61/'Órdenes según Instancia'!AB61))</f>
        <v>6.9767441860465115E-2</v>
      </c>
      <c r="E61" s="31">
        <f>IF('Órdenes según Instancia'!AB61=0,"-",('Órdenes según Instancia'!M61/'Órdenes según Instancia'!AB61))</f>
        <v>4.6511627906976744E-2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0.86206896551724133</v>
      </c>
      <c r="N61" s="31">
        <f>IF('Órdenes según Instancia'!AD61=0,"-",('Órdenes según Instancia'!J61/'Órdenes según Instancia'!AD61))</f>
        <v>6.8965517241379309E-2</v>
      </c>
      <c r="O61" s="31">
        <f>IF('Órdenes según Instancia'!AD61=0,"-",('Órdenes según Instancia'!O61/'Órdenes según Instancia'!AD61))</f>
        <v>6.8965517241379309E-2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0.9285714285714286</v>
      </c>
      <c r="S61" s="31">
        <f>IF('Órdenes según Instancia'!AE61=0,"-",('Órdenes según Instancia'!K61/'Órdenes según Instancia'!AE61))</f>
        <v>7.1428571428571425E-2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Instancia'!U61/('Órdenes según Instancia'!AE61)))</f>
        <v>0</v>
      </c>
      <c r="V61" s="31">
        <f>IF('Órdenes según Instancia'!AE61=0,"-",('Órdenes según Instancia'!Z61/'Órdenes según Instancia'!AE61))</f>
        <v>0</v>
      </c>
    </row>
    <row r="62" spans="2:22" ht="20.100000000000001" customHeight="1" thickBot="1" x14ac:dyDescent="0.25">
      <c r="B62" s="4" t="s">
        <v>270</v>
      </c>
      <c r="C62" s="31">
        <f>IF('Órdenes según Instancia'!AB62=0,"-",('Órdenes según Instancia'!C62/'Órdenes según Instancia'!AB62))</f>
        <v>0.96153846153846156</v>
      </c>
      <c r="D62" s="31">
        <f>IF('Órdenes según Instancia'!AB62=0,"-",('Órdenes según Instancia'!H62/'Órdenes según Instancia'!AB62))</f>
        <v>2.564102564102564E-2</v>
      </c>
      <c r="E62" s="31">
        <f>IF('Órdenes según Instancia'!AB62=0,"-",('Órdenes según Instancia'!M62/'Órdenes según Instancia'!AB62))</f>
        <v>0</v>
      </c>
      <c r="F62" s="31">
        <f>IF('Órdenes según Instancia'!AB62=0,"-",('Órdenes según Instancia'!R62/'Órdenes según Instancia'!AB62))</f>
        <v>0</v>
      </c>
      <c r="G62" s="31">
        <f>IF('Órdenes según Instancia'!AB62=0,"-",('Órdenes según Instancia'!W62/'Órdenes según Instancia'!AB62))</f>
        <v>1.282051282051282E-2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0.92307692307692313</v>
      </c>
      <c r="N62" s="31">
        <f>IF('Órdenes según Instancia'!AD62=0,"-",('Órdenes según Instancia'!J62/'Órdenes según Instancia'!AD62))</f>
        <v>5.128205128205128E-2</v>
      </c>
      <c r="O62" s="31">
        <f>IF('Órdenes según Instancia'!AD62=0,"-",('Órdenes según Instancia'!O62/'Órdenes según Instancia'!AD62))</f>
        <v>0</v>
      </c>
      <c r="P62" s="31">
        <f>IF('Órdenes según Instancia'!AD62=0,"-",('Órdenes según Instancia'!T62/'Órdenes según Instancia'!AD62))</f>
        <v>0</v>
      </c>
      <c r="Q62" s="31">
        <f>IF('Órdenes según Instancia'!AD62=0,"-",('Órdenes según Instancia'!Y62/'Órdenes según Instancia'!AD62))</f>
        <v>2.564102564102564E-2</v>
      </c>
      <c r="R62" s="31">
        <f>IF('Órdenes según Instancia'!AE62=0,"-",('Órdenes según Instancia'!F62/'Órdenes según Instancia'!AE62))</f>
        <v>1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0</v>
      </c>
      <c r="U62" s="31">
        <f>IF('Órdenes según Instancia'!AE62=0,"-",('Órdenes según Instancia'!U62/('Órdenes según Instancia'!AE62)))</f>
        <v>0</v>
      </c>
      <c r="V62" s="31">
        <f>IF('Órdenes según Instancia'!AE62=0,"-",('Órdenes según Instancia'!Z62/'Órdenes según Instancia'!AE62))</f>
        <v>0</v>
      </c>
    </row>
    <row r="63" spans="2:22" ht="20.100000000000001" customHeight="1" thickBot="1" x14ac:dyDescent="0.25">
      <c r="B63" s="4" t="s">
        <v>246</v>
      </c>
      <c r="C63" s="31">
        <f>IF('Órdenes según Instancia'!AB63=0,"-",('Órdenes según Instancia'!C63/'Órdenes según Instancia'!AB63))</f>
        <v>1</v>
      </c>
      <c r="D63" s="31">
        <f>IF('Órdenes según Instancia'!AB63=0,"-",('Órdenes según Instancia'!H63/'Órdenes según Instancia'!AB63))</f>
        <v>0</v>
      </c>
      <c r="E63" s="31">
        <f>IF('Órdenes según Instancia'!AB63=0,"-",('Órdenes según Instancia'!M63/'Órdenes según Instancia'!AB63))</f>
        <v>0</v>
      </c>
      <c r="F63" s="31">
        <f>IF('Órdenes según Instancia'!AB63=0,"-",('Órdenes según Instancia'!R63/'Órdenes según Instancia'!AB63))</f>
        <v>0</v>
      </c>
      <c r="G63" s="31">
        <f>IF('Órdenes según Instancia'!AB63=0,"-",('Órdenes según Instancia'!W63/'Órdenes según Instancia'!AB63))</f>
        <v>0</v>
      </c>
      <c r="H63" s="31">
        <f>IF('Órdenes según Instancia'!AC63=0,"-",('Órdenes según Instancia'!D63/'Órdenes según Instancia'!AC63))</f>
        <v>1</v>
      </c>
      <c r="I63" s="31">
        <f>IF('Órdenes según Instancia'!AC63=0,"-",('Órdenes según Instancia'!I63/'Órdenes según Instancia'!AC63))</f>
        <v>0</v>
      </c>
      <c r="J63" s="31">
        <f>IF('Órdenes según Instancia'!AC63=0,"-",('Órdenes según Instancia'!N63/'Órdenes según Instancia'!AC63))</f>
        <v>0</v>
      </c>
      <c r="K63" s="31">
        <f>IF('Órdenes según Instancia'!AC63=0,"-",('Órdenes según Instancia'!S63/'Órdenes según Instancia'!AC63))</f>
        <v>0</v>
      </c>
      <c r="L63" s="31">
        <f>IF('Órdenes según Instancia'!AC63=0,"-",('Órdenes según Instancia'!X63/'Órdenes según Instancia'!AC63))</f>
        <v>0</v>
      </c>
      <c r="M63" s="31">
        <f>IF('Órdenes según Instancia'!AD63=0,"-",('Órdenes según Instancia'!E63/'Órdenes según Instancia'!AD63))</f>
        <v>1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0</v>
      </c>
      <c r="P63" s="31">
        <f>IF('Órdenes según Instancia'!AD63=0,"-",('Órdenes según Instancia'!T63/'Órdenes según Instancia'!AD63))</f>
        <v>0</v>
      </c>
      <c r="Q63" s="31">
        <f>IF('Órdenes según Instancia'!AD63=0,"-",('Órdenes según Instancia'!Y63/'Órdenes según Instancia'!AD63))</f>
        <v>0</v>
      </c>
      <c r="R63" s="31">
        <f>IF('Órdenes según Instancia'!AE63=0,"-",('Órdenes según Instancia'!F63/'Órdenes según Instancia'!AE63))</f>
        <v>1</v>
      </c>
      <c r="S63" s="31">
        <f>IF('Órdenes según Instancia'!AE63=0,"-",('Órdenes según Instancia'!K63/'Órdenes según Instancia'!AE63))</f>
        <v>0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Instancia'!U63/('Órdenes según Instancia'!AE63)))</f>
        <v>0</v>
      </c>
      <c r="V63" s="31">
        <f>IF('Órdenes según Instancia'!AE63=0,"-",('Órdenes según Instancia'!Z63/'Órdenes según Instancia'!AE63))</f>
        <v>0</v>
      </c>
    </row>
    <row r="64" spans="2:22" ht="20.100000000000001" customHeight="1" thickBot="1" x14ac:dyDescent="0.25">
      <c r="B64" s="4" t="s">
        <v>247</v>
      </c>
      <c r="C64" s="31">
        <f>IF('Órdenes según Instancia'!AB64=0,"-",('Órdenes según Instancia'!C64/'Órdenes según Instancia'!AB64))</f>
        <v>0.9642857142857143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3.5714285714285712E-2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0.95918367346938771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4.0816326530612242E-2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1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</v>
      </c>
      <c r="U64" s="31">
        <f>IF('Órdenes según Instancia'!AE64=0,"-",('Órdenes según Instancia'!U64/('Órdenes según Instancia'!AE64)))</f>
        <v>0</v>
      </c>
      <c r="V64" s="31">
        <f>IF('Órdenes según Instancia'!AE64=0,"-",('Órdenes según Instancia'!Z64/'Órdenes según Instancia'!AE64))</f>
        <v>0</v>
      </c>
    </row>
    <row r="65" spans="2:22" ht="20.100000000000001" customHeight="1" thickBot="1" x14ac:dyDescent="0.25">
      <c r="B65" s="7" t="s">
        <v>22</v>
      </c>
      <c r="C65" s="32">
        <f>IF('Órdenes según Instancia'!AB65=0,"-",('Órdenes según Instancia'!C65/'Órdenes según Instancia'!AB65))</f>
        <v>0.95437719785304465</v>
      </c>
      <c r="D65" s="32">
        <f>IF('Órdenes según Instancia'!AB65=0,"-",('Órdenes según Instancia'!H65/'Órdenes según Instancia'!AB65))</f>
        <v>3.9792707754950953E-3</v>
      </c>
      <c r="E65" s="32">
        <f>IF('Órdenes según Instancia'!AB65=0,"-",('Órdenes según Instancia'!M65/'Órdenes según Instancia'!AB65))</f>
        <v>3.1741625023135295E-2</v>
      </c>
      <c r="F65" s="32">
        <f>IF('Órdenes según Instancia'!AB65=0,"-",('Órdenes según Instancia'!R65/'Órdenes según Instancia'!AB65))</f>
        <v>8.7914121784193975E-3</v>
      </c>
      <c r="G65" s="32">
        <f>IF('Órdenes según Instancia'!AB65=0,"-",('Órdenes según Instancia'!W65/'Órdenes según Instancia'!AB65))</f>
        <v>1.1104941699056081E-3</v>
      </c>
      <c r="H65" s="32">
        <f>IF('Órdenes según Instancia'!AC65=0,"-",('Órdenes según Instancia'!D65/'Órdenes según Instancia'!AC65))</f>
        <v>1</v>
      </c>
      <c r="I65" s="32">
        <f>IF('Órdenes según Instancia'!AC65=0,"-",('Órdenes según Instancia'!I65/'Órdenes según Instancia'!AC65))</f>
        <v>0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0</v>
      </c>
      <c r="L65" s="32">
        <f>IF('Órdenes según Instancia'!AC65=0,"-",('Órdenes según Instancia'!X65/'Órdenes según Instancia'!AC65))</f>
        <v>0</v>
      </c>
      <c r="M65" s="32">
        <f>IF('Órdenes según Instancia'!AD65=0,"-",('Órdenes según Instancia'!E65/'Órdenes según Instancia'!AD65))</f>
        <v>0.94021960146400974</v>
      </c>
      <c r="N65" s="32">
        <f>IF('Órdenes según Instancia'!AD65=0,"-",('Órdenes según Instancia'!J65/'Órdenes según Instancia'!AD65))</f>
        <v>3.5244679408973838E-3</v>
      </c>
      <c r="O65" s="32">
        <f>IF('Órdenes según Instancia'!AD65=0,"-",('Órdenes según Instancia'!O65/'Órdenes según Instancia'!AD65))</f>
        <v>4.2971397587095027E-2</v>
      </c>
      <c r="P65" s="32">
        <f>IF('Órdenes según Instancia'!AD65=0,"-",('Órdenes según Instancia'!T65/'Órdenes según Instancia'!AD65))</f>
        <v>1.2064524874610275E-2</v>
      </c>
      <c r="Q65" s="32">
        <f>IF('Órdenes según Instancia'!AD65=0,"-",('Órdenes según Instancia'!Y65/'Órdenes según Instancia'!AD65))</f>
        <v>1.2200081333875558E-3</v>
      </c>
      <c r="R65" s="32">
        <f>IF('Órdenes según Instancia'!AE65=0,"-",('Órdenes según Instancia'!F65/'Órdenes según Instancia'!AE65))</f>
        <v>0.98451920214349509</v>
      </c>
      <c r="S65" s="32">
        <f>IF('Órdenes según Instancia'!AE65=0,"-",('Órdenes según Instancia'!K65/'Órdenes según Instancia'!AE65))</f>
        <v>5.0610300684727598E-3</v>
      </c>
      <c r="T65" s="32">
        <f>IF('Órdenes según Instancia'!AE65=0,"-",('Órdenes según Instancia'!P65/'Órdenes según Instancia'!AE65))</f>
        <v>7.7403989282524557E-3</v>
      </c>
      <c r="U65" s="32">
        <f>IF('Órdenes según Instancia'!AE65=0,"-",('Órdenes según Instancia'!U65/('Órdenes según Instancia'!AE65)))</f>
        <v>1.7862459065197975E-3</v>
      </c>
      <c r="V65" s="32">
        <f>IF('Órdenes según Instancia'!AE65=0,"-",('Órdenes según Instancia'!Z65/'Órdenes según Instancia'!AE65))</f>
        <v>8.9312295325989874E-4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ht="58.5" customHeight="1" x14ac:dyDescent="0.2">
      <c r="C12" s="88" t="s">
        <v>248</v>
      </c>
      <c r="D12" s="88"/>
      <c r="E12" s="88" t="s">
        <v>183</v>
      </c>
      <c r="F12" s="88"/>
      <c r="G12" s="88" t="s">
        <v>184</v>
      </c>
      <c r="H12" s="88"/>
      <c r="I12" s="88" t="s">
        <v>249</v>
      </c>
      <c r="J12" s="88"/>
      <c r="K12" s="88" t="s">
        <v>250</v>
      </c>
      <c r="L12" s="88"/>
      <c r="M12" s="88" t="s">
        <v>185</v>
      </c>
      <c r="N12" s="88"/>
      <c r="O12" s="88" t="s">
        <v>186</v>
      </c>
      <c r="P12" s="88"/>
      <c r="Q12" s="88" t="s">
        <v>187</v>
      </c>
      <c r="R12" s="88"/>
      <c r="S12" s="88" t="s">
        <v>251</v>
      </c>
      <c r="T12" s="88"/>
      <c r="U12" s="88" t="s">
        <v>188</v>
      </c>
      <c r="V12" s="88"/>
      <c r="W12" s="88" t="s">
        <v>252</v>
      </c>
      <c r="X12" s="88"/>
      <c r="Y12" s="88" t="s">
        <v>253</v>
      </c>
      <c r="Z12" s="88"/>
      <c r="AA12" s="88" t="s">
        <v>254</v>
      </c>
      <c r="AB12" s="88"/>
      <c r="AC12" s="88" t="s">
        <v>255</v>
      </c>
      <c r="AD12" s="88"/>
      <c r="AE12" s="88" t="s">
        <v>256</v>
      </c>
      <c r="AF12" s="88"/>
      <c r="AG12" s="88" t="s">
        <v>189</v>
      </c>
      <c r="AH12" s="88"/>
      <c r="AI12" s="88" t="s">
        <v>190</v>
      </c>
      <c r="AJ12" s="88"/>
    </row>
    <row r="13" spans="2:36" ht="41.25" customHeight="1" thickBot="1" x14ac:dyDescent="0.25">
      <c r="C13" s="33" t="s">
        <v>191</v>
      </c>
      <c r="D13" s="33" t="s">
        <v>192</v>
      </c>
      <c r="E13" s="33" t="s">
        <v>191</v>
      </c>
      <c r="F13" s="33" t="s">
        <v>192</v>
      </c>
      <c r="G13" s="33" t="s">
        <v>191</v>
      </c>
      <c r="H13" s="33" t="s">
        <v>192</v>
      </c>
      <c r="I13" s="33" t="s">
        <v>191</v>
      </c>
      <c r="J13" s="33" t="s">
        <v>192</v>
      </c>
      <c r="K13" s="33" t="s">
        <v>191</v>
      </c>
      <c r="L13" s="33" t="s">
        <v>192</v>
      </c>
      <c r="M13" s="33" t="s">
        <v>191</v>
      </c>
      <c r="N13" s="33" t="s">
        <v>192</v>
      </c>
      <c r="O13" s="33" t="s">
        <v>191</v>
      </c>
      <c r="P13" s="33" t="s">
        <v>192</v>
      </c>
      <c r="Q13" s="33" t="s">
        <v>191</v>
      </c>
      <c r="R13" s="33" t="s">
        <v>192</v>
      </c>
      <c r="S13" s="33" t="s">
        <v>191</v>
      </c>
      <c r="T13" s="33" t="s">
        <v>192</v>
      </c>
      <c r="U13" s="33" t="s">
        <v>191</v>
      </c>
      <c r="V13" s="33" t="s">
        <v>192</v>
      </c>
      <c r="W13" s="33" t="s">
        <v>191</v>
      </c>
      <c r="X13" s="33" t="s">
        <v>192</v>
      </c>
      <c r="Y13" s="33" t="s">
        <v>191</v>
      </c>
      <c r="Z13" s="33" t="s">
        <v>192</v>
      </c>
      <c r="AA13" s="33" t="s">
        <v>191</v>
      </c>
      <c r="AB13" s="33" t="s">
        <v>192</v>
      </c>
      <c r="AC13" s="33" t="s">
        <v>191</v>
      </c>
      <c r="AD13" s="33" t="s">
        <v>192</v>
      </c>
      <c r="AE13" s="33" t="s">
        <v>191</v>
      </c>
      <c r="AF13" s="33" t="s">
        <v>192</v>
      </c>
      <c r="AG13" s="33" t="s">
        <v>191</v>
      </c>
      <c r="AH13" s="33" t="s">
        <v>192</v>
      </c>
      <c r="AI13" s="33" t="s">
        <v>191</v>
      </c>
      <c r="AJ13" s="33" t="s">
        <v>192</v>
      </c>
    </row>
    <row r="14" spans="2:36" ht="20.100000000000001" customHeight="1" thickBot="1" x14ac:dyDescent="0.25">
      <c r="B14" s="3" t="s">
        <v>198</v>
      </c>
      <c r="C14" s="18">
        <v>0</v>
      </c>
      <c r="D14" s="18">
        <v>0</v>
      </c>
      <c r="E14" s="18">
        <v>6</v>
      </c>
      <c r="F14" s="18">
        <v>0</v>
      </c>
      <c r="G14" s="18">
        <v>172</v>
      </c>
      <c r="H14" s="18">
        <v>53</v>
      </c>
      <c r="I14" s="18">
        <v>175</v>
      </c>
      <c r="J14" s="18">
        <v>56</v>
      </c>
      <c r="K14" s="18">
        <v>8</v>
      </c>
      <c r="L14" s="18">
        <v>0</v>
      </c>
      <c r="M14" s="18">
        <v>8</v>
      </c>
      <c r="N14" s="18">
        <v>0</v>
      </c>
      <c r="O14" s="18">
        <v>0</v>
      </c>
      <c r="P14" s="18">
        <v>0</v>
      </c>
      <c r="Q14" s="18">
        <v>369</v>
      </c>
      <c r="R14" s="18">
        <v>109</v>
      </c>
      <c r="S14" s="18">
        <v>19</v>
      </c>
      <c r="T14" s="18">
        <v>2</v>
      </c>
      <c r="U14" s="18">
        <v>10</v>
      </c>
      <c r="V14" s="18">
        <v>0</v>
      </c>
      <c r="W14" s="18">
        <v>20</v>
      </c>
      <c r="X14" s="18">
        <v>2</v>
      </c>
      <c r="Y14" s="18">
        <v>5</v>
      </c>
      <c r="Z14" s="18">
        <v>1</v>
      </c>
      <c r="AA14" s="18">
        <v>14</v>
      </c>
      <c r="AB14" s="18">
        <v>0</v>
      </c>
      <c r="AC14" s="18">
        <v>40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108</v>
      </c>
      <c r="AJ14" s="18">
        <v>5</v>
      </c>
    </row>
    <row r="15" spans="2:36" ht="20.100000000000001" customHeight="1" thickBot="1" x14ac:dyDescent="0.25">
      <c r="B15" s="4" t="s">
        <v>199</v>
      </c>
      <c r="C15" s="19">
        <v>58</v>
      </c>
      <c r="D15" s="19">
        <v>3</v>
      </c>
      <c r="E15" s="19">
        <v>1</v>
      </c>
      <c r="F15" s="19">
        <v>5</v>
      </c>
      <c r="G15" s="19">
        <v>115</v>
      </c>
      <c r="H15" s="19">
        <v>47</v>
      </c>
      <c r="I15" s="19">
        <v>145</v>
      </c>
      <c r="J15" s="19">
        <v>47</v>
      </c>
      <c r="K15" s="19">
        <v>33</v>
      </c>
      <c r="L15" s="19">
        <v>2</v>
      </c>
      <c r="M15" s="19">
        <v>73</v>
      </c>
      <c r="N15" s="19">
        <v>7</v>
      </c>
      <c r="O15" s="19">
        <v>3</v>
      </c>
      <c r="P15" s="19">
        <v>7</v>
      </c>
      <c r="Q15" s="19">
        <v>428</v>
      </c>
      <c r="R15" s="19">
        <v>118</v>
      </c>
      <c r="S15" s="19">
        <v>32</v>
      </c>
      <c r="T15" s="19">
        <v>2</v>
      </c>
      <c r="U15" s="19">
        <v>6</v>
      </c>
      <c r="V15" s="19">
        <v>0</v>
      </c>
      <c r="W15" s="19">
        <v>41</v>
      </c>
      <c r="X15" s="19">
        <v>0</v>
      </c>
      <c r="Y15" s="19">
        <v>4</v>
      </c>
      <c r="Z15" s="19">
        <v>0</v>
      </c>
      <c r="AA15" s="19">
        <v>23</v>
      </c>
      <c r="AB15" s="19">
        <v>0</v>
      </c>
      <c r="AC15" s="19">
        <v>59</v>
      </c>
      <c r="AD15" s="19">
        <v>2</v>
      </c>
      <c r="AE15" s="19">
        <v>0</v>
      </c>
      <c r="AF15" s="19">
        <v>0</v>
      </c>
      <c r="AG15" s="19">
        <v>36</v>
      </c>
      <c r="AH15" s="19">
        <v>0</v>
      </c>
      <c r="AI15" s="19">
        <v>201</v>
      </c>
      <c r="AJ15" s="19">
        <v>4</v>
      </c>
    </row>
    <row r="16" spans="2:36" ht="20.100000000000001" customHeight="1" thickBot="1" x14ac:dyDescent="0.25">
      <c r="B16" s="4" t="s">
        <v>200</v>
      </c>
      <c r="C16" s="19">
        <v>1</v>
      </c>
      <c r="D16" s="19">
        <v>0</v>
      </c>
      <c r="E16" s="19">
        <v>23</v>
      </c>
      <c r="F16" s="19">
        <v>0</v>
      </c>
      <c r="G16" s="19">
        <v>62</v>
      </c>
      <c r="H16" s="19">
        <v>4</v>
      </c>
      <c r="I16" s="19">
        <v>66</v>
      </c>
      <c r="J16" s="19">
        <v>4</v>
      </c>
      <c r="K16" s="19">
        <v>27</v>
      </c>
      <c r="L16" s="19">
        <v>0</v>
      </c>
      <c r="M16" s="19">
        <v>12</v>
      </c>
      <c r="N16" s="19">
        <v>0</v>
      </c>
      <c r="O16" s="19">
        <v>8</v>
      </c>
      <c r="P16" s="19">
        <v>0</v>
      </c>
      <c r="Q16" s="19">
        <v>199</v>
      </c>
      <c r="R16" s="19">
        <v>8</v>
      </c>
      <c r="S16" s="19">
        <v>6</v>
      </c>
      <c r="T16" s="19">
        <v>0</v>
      </c>
      <c r="U16" s="19">
        <v>2</v>
      </c>
      <c r="V16" s="19">
        <v>0</v>
      </c>
      <c r="W16" s="19">
        <v>7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12</v>
      </c>
      <c r="AD16" s="19">
        <v>0</v>
      </c>
      <c r="AE16" s="19">
        <v>0</v>
      </c>
      <c r="AF16" s="19">
        <v>0</v>
      </c>
      <c r="AG16" s="19">
        <v>6</v>
      </c>
      <c r="AH16" s="19">
        <v>0</v>
      </c>
      <c r="AI16" s="19">
        <v>33</v>
      </c>
      <c r="AJ16" s="19">
        <v>0</v>
      </c>
    </row>
    <row r="17" spans="2:36" ht="20.100000000000001" customHeight="1" thickBot="1" x14ac:dyDescent="0.25">
      <c r="B17" s="4" t="s">
        <v>201</v>
      </c>
      <c r="C17" s="19">
        <v>0</v>
      </c>
      <c r="D17" s="19">
        <v>15</v>
      </c>
      <c r="E17" s="19">
        <v>49</v>
      </c>
      <c r="F17" s="19">
        <v>19</v>
      </c>
      <c r="G17" s="19">
        <v>149</v>
      </c>
      <c r="H17" s="19">
        <v>67</v>
      </c>
      <c r="I17" s="19">
        <v>150</v>
      </c>
      <c r="J17" s="19">
        <v>57</v>
      </c>
      <c r="K17" s="19">
        <v>0</v>
      </c>
      <c r="L17" s="19">
        <v>6</v>
      </c>
      <c r="M17" s="19">
        <v>10</v>
      </c>
      <c r="N17" s="19">
        <v>7</v>
      </c>
      <c r="O17" s="19">
        <v>18</v>
      </c>
      <c r="P17" s="19">
        <v>18</v>
      </c>
      <c r="Q17" s="19">
        <v>376</v>
      </c>
      <c r="R17" s="19">
        <v>189</v>
      </c>
      <c r="S17" s="19">
        <v>55</v>
      </c>
      <c r="T17" s="19">
        <v>1</v>
      </c>
      <c r="U17" s="19">
        <v>0</v>
      </c>
      <c r="V17" s="19">
        <v>0</v>
      </c>
      <c r="W17" s="19">
        <v>44</v>
      </c>
      <c r="X17" s="19">
        <v>0</v>
      </c>
      <c r="Y17" s="19">
        <v>2</v>
      </c>
      <c r="Z17" s="19">
        <v>0</v>
      </c>
      <c r="AA17" s="19">
        <v>40</v>
      </c>
      <c r="AB17" s="19">
        <v>0</v>
      </c>
      <c r="AC17" s="19">
        <v>80</v>
      </c>
      <c r="AD17" s="19">
        <v>1</v>
      </c>
      <c r="AE17" s="19">
        <v>0</v>
      </c>
      <c r="AF17" s="19">
        <v>0</v>
      </c>
      <c r="AG17" s="19">
        <v>55</v>
      </c>
      <c r="AH17" s="19">
        <v>1</v>
      </c>
      <c r="AI17" s="19">
        <v>276</v>
      </c>
      <c r="AJ17" s="19">
        <v>3</v>
      </c>
    </row>
    <row r="18" spans="2:36" ht="20.100000000000001" customHeight="1" thickBot="1" x14ac:dyDescent="0.25">
      <c r="B18" s="4" t="s">
        <v>202</v>
      </c>
      <c r="C18" s="19">
        <v>0</v>
      </c>
      <c r="D18" s="19">
        <v>1</v>
      </c>
      <c r="E18" s="19">
        <v>23</v>
      </c>
      <c r="F18" s="19">
        <v>0</v>
      </c>
      <c r="G18" s="19">
        <v>134</v>
      </c>
      <c r="H18" s="19">
        <v>12</v>
      </c>
      <c r="I18" s="19">
        <v>133</v>
      </c>
      <c r="J18" s="19">
        <v>12</v>
      </c>
      <c r="K18" s="19">
        <v>0</v>
      </c>
      <c r="L18" s="19">
        <v>1</v>
      </c>
      <c r="M18" s="19">
        <v>6</v>
      </c>
      <c r="N18" s="19">
        <v>1</v>
      </c>
      <c r="O18" s="19">
        <v>0</v>
      </c>
      <c r="P18" s="19">
        <v>1</v>
      </c>
      <c r="Q18" s="19">
        <v>296</v>
      </c>
      <c r="R18" s="19">
        <v>28</v>
      </c>
      <c r="S18" s="19">
        <v>23</v>
      </c>
      <c r="T18" s="19">
        <v>1</v>
      </c>
      <c r="U18" s="19">
        <v>0</v>
      </c>
      <c r="V18" s="19">
        <v>0</v>
      </c>
      <c r="W18" s="19">
        <v>4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88</v>
      </c>
      <c r="AD18" s="19">
        <v>1</v>
      </c>
      <c r="AE18" s="19">
        <v>0</v>
      </c>
      <c r="AF18" s="19">
        <v>0</v>
      </c>
      <c r="AG18" s="19">
        <v>46</v>
      </c>
      <c r="AH18" s="19">
        <v>0</v>
      </c>
      <c r="AI18" s="19">
        <v>161</v>
      </c>
      <c r="AJ18" s="19">
        <v>2</v>
      </c>
    </row>
    <row r="19" spans="2:36" ht="20.100000000000001" customHeight="1" thickBot="1" x14ac:dyDescent="0.25">
      <c r="B19" s="4" t="s">
        <v>203</v>
      </c>
      <c r="C19" s="19">
        <v>2</v>
      </c>
      <c r="D19" s="19">
        <v>2</v>
      </c>
      <c r="E19" s="19">
        <v>10</v>
      </c>
      <c r="F19" s="19">
        <v>6</v>
      </c>
      <c r="G19" s="19">
        <v>55</v>
      </c>
      <c r="H19" s="19">
        <v>27</v>
      </c>
      <c r="I19" s="19">
        <v>62</v>
      </c>
      <c r="J19" s="19">
        <v>23</v>
      </c>
      <c r="K19" s="19">
        <v>10</v>
      </c>
      <c r="L19" s="19">
        <v>9</v>
      </c>
      <c r="M19" s="19">
        <v>35</v>
      </c>
      <c r="N19" s="19">
        <v>15</v>
      </c>
      <c r="O19" s="19">
        <v>7</v>
      </c>
      <c r="P19" s="19">
        <v>5</v>
      </c>
      <c r="Q19" s="19">
        <v>181</v>
      </c>
      <c r="R19" s="19">
        <v>87</v>
      </c>
      <c r="S19" s="19">
        <v>16</v>
      </c>
      <c r="T19" s="19">
        <v>0</v>
      </c>
      <c r="U19" s="19">
        <v>6</v>
      </c>
      <c r="V19" s="19">
        <v>0</v>
      </c>
      <c r="W19" s="19">
        <v>18</v>
      </c>
      <c r="X19" s="19">
        <v>0</v>
      </c>
      <c r="Y19" s="19">
        <v>0</v>
      </c>
      <c r="Z19" s="19">
        <v>0</v>
      </c>
      <c r="AA19" s="19">
        <v>5</v>
      </c>
      <c r="AB19" s="19">
        <v>0</v>
      </c>
      <c r="AC19" s="19">
        <v>15</v>
      </c>
      <c r="AD19" s="19">
        <v>0</v>
      </c>
      <c r="AE19" s="19">
        <v>0</v>
      </c>
      <c r="AF19" s="19">
        <v>0</v>
      </c>
      <c r="AG19" s="19">
        <v>3</v>
      </c>
      <c r="AH19" s="19">
        <v>0</v>
      </c>
      <c r="AI19" s="19">
        <v>63</v>
      </c>
      <c r="AJ19" s="19">
        <v>0</v>
      </c>
    </row>
    <row r="20" spans="2:36" ht="20.100000000000001" customHeight="1" thickBot="1" x14ac:dyDescent="0.25">
      <c r="B20" s="4" t="s">
        <v>204</v>
      </c>
      <c r="C20" s="19">
        <v>5</v>
      </c>
      <c r="D20" s="19">
        <v>0</v>
      </c>
      <c r="E20" s="19">
        <v>12</v>
      </c>
      <c r="F20" s="19">
        <v>9</v>
      </c>
      <c r="G20" s="19">
        <v>88</v>
      </c>
      <c r="H20" s="19">
        <v>154</v>
      </c>
      <c r="I20" s="19">
        <v>187</v>
      </c>
      <c r="J20" s="19">
        <v>154</v>
      </c>
      <c r="K20" s="19">
        <v>102</v>
      </c>
      <c r="L20" s="19">
        <v>5</v>
      </c>
      <c r="M20" s="19">
        <v>62</v>
      </c>
      <c r="N20" s="19">
        <v>5</v>
      </c>
      <c r="O20" s="19">
        <v>6</v>
      </c>
      <c r="P20" s="19">
        <v>0</v>
      </c>
      <c r="Q20" s="19">
        <v>462</v>
      </c>
      <c r="R20" s="19">
        <v>327</v>
      </c>
      <c r="S20" s="19">
        <v>58</v>
      </c>
      <c r="T20" s="19">
        <v>2</v>
      </c>
      <c r="U20" s="19">
        <v>15</v>
      </c>
      <c r="V20" s="19">
        <v>0</v>
      </c>
      <c r="W20" s="19">
        <v>31</v>
      </c>
      <c r="X20" s="19">
        <v>2</v>
      </c>
      <c r="Y20" s="19">
        <v>1</v>
      </c>
      <c r="Z20" s="19">
        <v>0</v>
      </c>
      <c r="AA20" s="19">
        <v>24</v>
      </c>
      <c r="AB20" s="19">
        <v>4</v>
      </c>
      <c r="AC20" s="19">
        <v>67</v>
      </c>
      <c r="AD20" s="19">
        <v>4</v>
      </c>
      <c r="AE20" s="19">
        <v>0</v>
      </c>
      <c r="AF20" s="19">
        <v>0</v>
      </c>
      <c r="AG20" s="19">
        <v>0</v>
      </c>
      <c r="AH20" s="19">
        <v>0</v>
      </c>
      <c r="AI20" s="19">
        <v>196</v>
      </c>
      <c r="AJ20" s="19">
        <v>12</v>
      </c>
    </row>
    <row r="21" spans="2:36" ht="20.100000000000001" customHeight="1" thickBot="1" x14ac:dyDescent="0.25">
      <c r="B21" s="4" t="s">
        <v>205</v>
      </c>
      <c r="C21" s="19">
        <v>8</v>
      </c>
      <c r="D21" s="19">
        <v>5</v>
      </c>
      <c r="E21" s="19">
        <v>17</v>
      </c>
      <c r="F21" s="19">
        <v>21</v>
      </c>
      <c r="G21" s="19">
        <v>119</v>
      </c>
      <c r="H21" s="19">
        <v>72</v>
      </c>
      <c r="I21" s="19">
        <v>84</v>
      </c>
      <c r="J21" s="19">
        <v>52</v>
      </c>
      <c r="K21" s="19">
        <v>27</v>
      </c>
      <c r="L21" s="19">
        <v>2</v>
      </c>
      <c r="M21" s="19">
        <v>18</v>
      </c>
      <c r="N21" s="19">
        <v>6</v>
      </c>
      <c r="O21" s="19">
        <v>4</v>
      </c>
      <c r="P21" s="19">
        <v>6</v>
      </c>
      <c r="Q21" s="19">
        <v>277</v>
      </c>
      <c r="R21" s="19">
        <v>164</v>
      </c>
      <c r="S21" s="19">
        <v>17</v>
      </c>
      <c r="T21" s="19">
        <v>0</v>
      </c>
      <c r="U21" s="19">
        <v>9</v>
      </c>
      <c r="V21" s="19">
        <v>1</v>
      </c>
      <c r="W21" s="19">
        <v>23</v>
      </c>
      <c r="X21" s="19">
        <v>3</v>
      </c>
      <c r="Y21" s="19">
        <v>13</v>
      </c>
      <c r="Z21" s="19">
        <v>0</v>
      </c>
      <c r="AA21" s="19">
        <v>14</v>
      </c>
      <c r="AB21" s="19">
        <v>2</v>
      </c>
      <c r="AC21" s="19">
        <v>36</v>
      </c>
      <c r="AD21" s="19">
        <v>2</v>
      </c>
      <c r="AE21" s="19">
        <v>1</v>
      </c>
      <c r="AF21" s="19">
        <v>1</v>
      </c>
      <c r="AG21" s="19">
        <v>0</v>
      </c>
      <c r="AH21" s="19">
        <v>0</v>
      </c>
      <c r="AI21" s="19">
        <v>113</v>
      </c>
      <c r="AJ21" s="19">
        <v>9</v>
      </c>
    </row>
    <row r="22" spans="2:36" ht="20.100000000000001" customHeight="1" thickBot="1" x14ac:dyDescent="0.25">
      <c r="B22" s="4" t="s">
        <v>206</v>
      </c>
      <c r="C22" s="19">
        <v>0</v>
      </c>
      <c r="D22" s="19">
        <v>0</v>
      </c>
      <c r="E22" s="19">
        <v>8</v>
      </c>
      <c r="F22" s="19">
        <v>0</v>
      </c>
      <c r="G22" s="19">
        <v>55</v>
      </c>
      <c r="H22" s="19">
        <v>2</v>
      </c>
      <c r="I22" s="19">
        <v>55</v>
      </c>
      <c r="J22" s="19">
        <v>2</v>
      </c>
      <c r="K22" s="19">
        <v>1</v>
      </c>
      <c r="L22" s="19">
        <v>0</v>
      </c>
      <c r="M22" s="19">
        <v>37</v>
      </c>
      <c r="N22" s="19">
        <v>7</v>
      </c>
      <c r="O22" s="19">
        <v>0</v>
      </c>
      <c r="P22" s="19">
        <v>0</v>
      </c>
      <c r="Q22" s="19">
        <v>156</v>
      </c>
      <c r="R22" s="19">
        <v>11</v>
      </c>
      <c r="S22" s="19">
        <v>8</v>
      </c>
      <c r="T22" s="19">
        <v>0</v>
      </c>
      <c r="U22" s="19">
        <v>2</v>
      </c>
      <c r="V22" s="19">
        <v>0</v>
      </c>
      <c r="W22" s="19">
        <v>5</v>
      </c>
      <c r="X22" s="19">
        <v>0</v>
      </c>
      <c r="Y22" s="19">
        <v>0</v>
      </c>
      <c r="Z22" s="19">
        <v>0</v>
      </c>
      <c r="AA22" s="19">
        <v>3</v>
      </c>
      <c r="AB22" s="19">
        <v>0</v>
      </c>
      <c r="AC22" s="19">
        <v>15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33</v>
      </c>
      <c r="AJ22" s="19">
        <v>0</v>
      </c>
    </row>
    <row r="23" spans="2:36" ht="20.100000000000001" customHeight="1" thickBot="1" x14ac:dyDescent="0.25">
      <c r="B23" s="4" t="s">
        <v>207</v>
      </c>
      <c r="C23" s="19">
        <v>0</v>
      </c>
      <c r="D23" s="19">
        <v>0</v>
      </c>
      <c r="E23" s="19">
        <v>0</v>
      </c>
      <c r="F23" s="19">
        <v>0</v>
      </c>
      <c r="G23" s="19">
        <v>19</v>
      </c>
      <c r="H23" s="19">
        <v>0</v>
      </c>
      <c r="I23" s="19">
        <v>19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38</v>
      </c>
      <c r="R23" s="19">
        <v>0</v>
      </c>
      <c r="S23" s="19">
        <v>4</v>
      </c>
      <c r="T23" s="19">
        <v>0</v>
      </c>
      <c r="U23" s="19">
        <v>6</v>
      </c>
      <c r="V23" s="19">
        <v>0</v>
      </c>
      <c r="W23" s="19">
        <v>9</v>
      </c>
      <c r="X23" s="19">
        <v>0</v>
      </c>
      <c r="Y23" s="19">
        <v>9</v>
      </c>
      <c r="Z23" s="19">
        <v>0</v>
      </c>
      <c r="AA23" s="19">
        <v>12</v>
      </c>
      <c r="AB23" s="19">
        <v>0</v>
      </c>
      <c r="AC23" s="19">
        <v>12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52</v>
      </c>
      <c r="AJ23" s="19">
        <v>0</v>
      </c>
    </row>
    <row r="24" spans="2:36" ht="20.100000000000001" customHeight="1" thickBot="1" x14ac:dyDescent="0.25">
      <c r="B24" s="4" t="s">
        <v>208</v>
      </c>
      <c r="C24" s="19">
        <v>2</v>
      </c>
      <c r="D24" s="19">
        <v>0</v>
      </c>
      <c r="E24" s="19">
        <v>16</v>
      </c>
      <c r="F24" s="19">
        <v>0</v>
      </c>
      <c r="G24" s="19">
        <v>101</v>
      </c>
      <c r="H24" s="19">
        <v>34</v>
      </c>
      <c r="I24" s="19">
        <v>96</v>
      </c>
      <c r="J24" s="19">
        <v>34</v>
      </c>
      <c r="K24" s="19">
        <v>5</v>
      </c>
      <c r="L24" s="19">
        <v>0</v>
      </c>
      <c r="M24" s="19">
        <v>8</v>
      </c>
      <c r="N24" s="19">
        <v>23</v>
      </c>
      <c r="O24" s="19">
        <v>1</v>
      </c>
      <c r="P24" s="19">
        <v>22</v>
      </c>
      <c r="Q24" s="19">
        <v>229</v>
      </c>
      <c r="R24" s="19">
        <v>113</v>
      </c>
      <c r="S24" s="19">
        <v>20</v>
      </c>
      <c r="T24" s="19">
        <v>0</v>
      </c>
      <c r="U24" s="19">
        <v>12</v>
      </c>
      <c r="V24" s="19">
        <v>0</v>
      </c>
      <c r="W24" s="19">
        <v>2</v>
      </c>
      <c r="X24" s="19">
        <v>1</v>
      </c>
      <c r="Y24" s="19">
        <v>0</v>
      </c>
      <c r="Z24" s="19">
        <v>0</v>
      </c>
      <c r="AA24" s="19">
        <v>3</v>
      </c>
      <c r="AB24" s="19">
        <v>0</v>
      </c>
      <c r="AC24" s="19">
        <v>22</v>
      </c>
      <c r="AD24" s="19">
        <v>0</v>
      </c>
      <c r="AE24" s="19">
        <v>0</v>
      </c>
      <c r="AF24" s="19">
        <v>0</v>
      </c>
      <c r="AG24" s="19">
        <v>23</v>
      </c>
      <c r="AH24" s="19">
        <v>1</v>
      </c>
      <c r="AI24" s="19">
        <v>82</v>
      </c>
      <c r="AJ24" s="19">
        <v>2</v>
      </c>
    </row>
    <row r="25" spans="2:36" ht="20.100000000000001" customHeight="1" thickBot="1" x14ac:dyDescent="0.25">
      <c r="B25" s="4" t="s">
        <v>209</v>
      </c>
      <c r="C25" s="19">
        <v>1</v>
      </c>
      <c r="D25" s="19">
        <v>1</v>
      </c>
      <c r="E25" s="19">
        <v>3</v>
      </c>
      <c r="F25" s="19">
        <v>0</v>
      </c>
      <c r="G25" s="19">
        <v>105</v>
      </c>
      <c r="H25" s="19">
        <v>9</v>
      </c>
      <c r="I25" s="19">
        <v>105</v>
      </c>
      <c r="J25" s="19">
        <v>9</v>
      </c>
      <c r="K25" s="19">
        <v>5</v>
      </c>
      <c r="L25" s="19">
        <v>0</v>
      </c>
      <c r="M25" s="19">
        <v>13</v>
      </c>
      <c r="N25" s="19">
        <v>0</v>
      </c>
      <c r="O25" s="19">
        <v>6</v>
      </c>
      <c r="P25" s="19">
        <v>0</v>
      </c>
      <c r="Q25" s="19">
        <v>238</v>
      </c>
      <c r="R25" s="19">
        <v>19</v>
      </c>
      <c r="S25" s="19">
        <v>16</v>
      </c>
      <c r="T25" s="19">
        <v>1</v>
      </c>
      <c r="U25" s="19">
        <v>0</v>
      </c>
      <c r="V25" s="19">
        <v>0</v>
      </c>
      <c r="W25" s="19">
        <v>18</v>
      </c>
      <c r="X25" s="19">
        <v>5</v>
      </c>
      <c r="Y25" s="19">
        <v>1</v>
      </c>
      <c r="Z25" s="19">
        <v>1</v>
      </c>
      <c r="AA25" s="19">
        <v>9</v>
      </c>
      <c r="AB25" s="19">
        <v>3</v>
      </c>
      <c r="AC25" s="19">
        <v>36</v>
      </c>
      <c r="AD25" s="19">
        <v>3</v>
      </c>
      <c r="AE25" s="19">
        <v>0</v>
      </c>
      <c r="AF25" s="19">
        <v>0</v>
      </c>
      <c r="AG25" s="19">
        <v>1</v>
      </c>
      <c r="AH25" s="19">
        <v>0</v>
      </c>
      <c r="AI25" s="19">
        <v>81</v>
      </c>
      <c r="AJ25" s="19">
        <v>13</v>
      </c>
    </row>
    <row r="26" spans="2:36" ht="20.100000000000001" customHeight="1" thickBot="1" x14ac:dyDescent="0.25">
      <c r="B26" s="4" t="s">
        <v>210</v>
      </c>
      <c r="C26" s="19">
        <v>13</v>
      </c>
      <c r="D26" s="19">
        <v>9</v>
      </c>
      <c r="E26" s="19">
        <v>22</v>
      </c>
      <c r="F26" s="19">
        <v>0</v>
      </c>
      <c r="G26" s="19">
        <v>275</v>
      </c>
      <c r="H26" s="19">
        <v>99</v>
      </c>
      <c r="I26" s="19">
        <v>272</v>
      </c>
      <c r="J26" s="19">
        <v>87</v>
      </c>
      <c r="K26" s="19">
        <v>9</v>
      </c>
      <c r="L26" s="19">
        <v>5</v>
      </c>
      <c r="M26" s="19">
        <v>45</v>
      </c>
      <c r="N26" s="19">
        <v>46</v>
      </c>
      <c r="O26" s="19">
        <v>23</v>
      </c>
      <c r="P26" s="19">
        <v>21</v>
      </c>
      <c r="Q26" s="19">
        <v>659</v>
      </c>
      <c r="R26" s="19">
        <v>267</v>
      </c>
      <c r="S26" s="19">
        <v>32</v>
      </c>
      <c r="T26" s="19">
        <v>1</v>
      </c>
      <c r="U26" s="19">
        <v>12</v>
      </c>
      <c r="V26" s="19">
        <v>0</v>
      </c>
      <c r="W26" s="19">
        <v>16</v>
      </c>
      <c r="X26" s="19">
        <v>0</v>
      </c>
      <c r="Y26" s="19">
        <v>5</v>
      </c>
      <c r="Z26" s="19">
        <v>0</v>
      </c>
      <c r="AA26" s="19">
        <v>17</v>
      </c>
      <c r="AB26" s="19">
        <v>0</v>
      </c>
      <c r="AC26" s="19">
        <v>41</v>
      </c>
      <c r="AD26" s="19">
        <v>1</v>
      </c>
      <c r="AE26" s="19">
        <v>11</v>
      </c>
      <c r="AF26" s="19">
        <v>0</v>
      </c>
      <c r="AG26" s="19">
        <v>31</v>
      </c>
      <c r="AH26" s="19">
        <v>1</v>
      </c>
      <c r="AI26" s="19">
        <v>165</v>
      </c>
      <c r="AJ26" s="19">
        <v>3</v>
      </c>
    </row>
    <row r="27" spans="2:36" ht="20.100000000000001" customHeight="1" thickBot="1" x14ac:dyDescent="0.25">
      <c r="B27" s="4" t="s">
        <v>211</v>
      </c>
      <c r="C27" s="19">
        <v>1</v>
      </c>
      <c r="D27" s="19">
        <v>0</v>
      </c>
      <c r="E27" s="19">
        <v>0</v>
      </c>
      <c r="F27" s="19">
        <v>0</v>
      </c>
      <c r="G27" s="19">
        <v>78</v>
      </c>
      <c r="H27" s="19">
        <v>90</v>
      </c>
      <c r="I27" s="19">
        <v>80</v>
      </c>
      <c r="J27" s="19">
        <v>90</v>
      </c>
      <c r="K27" s="19">
        <v>6</v>
      </c>
      <c r="L27" s="19">
        <v>0</v>
      </c>
      <c r="M27" s="19">
        <v>5</v>
      </c>
      <c r="N27" s="19">
        <v>0</v>
      </c>
      <c r="O27" s="19">
        <v>5</v>
      </c>
      <c r="P27" s="19">
        <v>0</v>
      </c>
      <c r="Q27" s="19">
        <v>175</v>
      </c>
      <c r="R27" s="19">
        <v>180</v>
      </c>
      <c r="S27" s="19">
        <v>24</v>
      </c>
      <c r="T27" s="19">
        <v>0</v>
      </c>
      <c r="U27" s="19">
        <v>2</v>
      </c>
      <c r="V27" s="19">
        <v>0</v>
      </c>
      <c r="W27" s="19">
        <v>46</v>
      </c>
      <c r="X27" s="19">
        <v>0</v>
      </c>
      <c r="Y27" s="19">
        <v>3</v>
      </c>
      <c r="Z27" s="19">
        <v>0</v>
      </c>
      <c r="AA27" s="19">
        <v>27</v>
      </c>
      <c r="AB27" s="19">
        <v>0</v>
      </c>
      <c r="AC27" s="19">
        <v>43</v>
      </c>
      <c r="AD27" s="19">
        <v>0</v>
      </c>
      <c r="AE27" s="19">
        <v>0</v>
      </c>
      <c r="AF27" s="19">
        <v>0</v>
      </c>
      <c r="AG27" s="19">
        <v>19</v>
      </c>
      <c r="AH27" s="19">
        <v>0</v>
      </c>
      <c r="AI27" s="19">
        <v>164</v>
      </c>
      <c r="AJ27" s="19">
        <v>0</v>
      </c>
    </row>
    <row r="28" spans="2:36" ht="20.100000000000001" customHeight="1" thickBot="1" x14ac:dyDescent="0.25">
      <c r="B28" s="4" t="s">
        <v>212</v>
      </c>
      <c r="C28" s="19">
        <v>11</v>
      </c>
      <c r="D28" s="19">
        <v>0</v>
      </c>
      <c r="E28" s="19">
        <v>4</v>
      </c>
      <c r="F28" s="19">
        <v>0</v>
      </c>
      <c r="G28" s="19">
        <v>146</v>
      </c>
      <c r="H28" s="19">
        <v>0</v>
      </c>
      <c r="I28" s="19">
        <v>141</v>
      </c>
      <c r="J28" s="19">
        <v>0</v>
      </c>
      <c r="K28" s="19">
        <v>26</v>
      </c>
      <c r="L28" s="19">
        <v>0</v>
      </c>
      <c r="M28" s="19">
        <v>42</v>
      </c>
      <c r="N28" s="19">
        <v>0</v>
      </c>
      <c r="O28" s="19">
        <v>38</v>
      </c>
      <c r="P28" s="19">
        <v>0</v>
      </c>
      <c r="Q28" s="19">
        <v>408</v>
      </c>
      <c r="R28" s="19">
        <v>0</v>
      </c>
      <c r="S28" s="19">
        <v>11</v>
      </c>
      <c r="T28" s="19">
        <v>1</v>
      </c>
      <c r="U28" s="19">
        <v>0</v>
      </c>
      <c r="V28" s="19">
        <v>1</v>
      </c>
      <c r="W28" s="19">
        <v>6</v>
      </c>
      <c r="X28" s="19">
        <v>1</v>
      </c>
      <c r="Y28" s="19">
        <v>4</v>
      </c>
      <c r="Z28" s="19">
        <v>0</v>
      </c>
      <c r="AA28" s="19">
        <v>4</v>
      </c>
      <c r="AB28" s="19">
        <v>1</v>
      </c>
      <c r="AC28" s="19">
        <v>14</v>
      </c>
      <c r="AD28" s="19">
        <v>1</v>
      </c>
      <c r="AE28" s="19">
        <v>0</v>
      </c>
      <c r="AF28" s="19">
        <v>0</v>
      </c>
      <c r="AG28" s="19">
        <v>13</v>
      </c>
      <c r="AH28" s="19">
        <v>0</v>
      </c>
      <c r="AI28" s="19">
        <v>52</v>
      </c>
      <c r="AJ28" s="19">
        <v>5</v>
      </c>
    </row>
    <row r="29" spans="2:36" ht="20.100000000000001" customHeight="1" thickBot="1" x14ac:dyDescent="0.25">
      <c r="B29" s="5" t="s">
        <v>213</v>
      </c>
      <c r="C29" s="27">
        <v>3</v>
      </c>
      <c r="D29" s="27">
        <v>0</v>
      </c>
      <c r="E29" s="27">
        <v>4</v>
      </c>
      <c r="F29" s="27">
        <v>0</v>
      </c>
      <c r="G29" s="27">
        <v>56</v>
      </c>
      <c r="H29" s="27">
        <v>3</v>
      </c>
      <c r="I29" s="27">
        <v>64</v>
      </c>
      <c r="J29" s="27">
        <v>3</v>
      </c>
      <c r="K29" s="27">
        <v>15</v>
      </c>
      <c r="L29" s="27">
        <v>0</v>
      </c>
      <c r="M29" s="27">
        <v>35</v>
      </c>
      <c r="N29" s="27">
        <v>0</v>
      </c>
      <c r="O29" s="27">
        <v>0</v>
      </c>
      <c r="P29" s="27">
        <v>0</v>
      </c>
      <c r="Q29" s="27">
        <v>177</v>
      </c>
      <c r="R29" s="27">
        <v>6</v>
      </c>
      <c r="S29" s="27">
        <v>9</v>
      </c>
      <c r="T29" s="27">
        <v>0</v>
      </c>
      <c r="U29" s="27">
        <v>0</v>
      </c>
      <c r="V29" s="27">
        <v>0</v>
      </c>
      <c r="W29" s="27">
        <v>7</v>
      </c>
      <c r="X29" s="27">
        <v>0</v>
      </c>
      <c r="Y29" s="27">
        <v>2</v>
      </c>
      <c r="Z29" s="27">
        <v>0</v>
      </c>
      <c r="AA29" s="27">
        <v>5</v>
      </c>
      <c r="AB29" s="27">
        <v>0</v>
      </c>
      <c r="AC29" s="27">
        <v>6</v>
      </c>
      <c r="AD29" s="27">
        <v>0</v>
      </c>
      <c r="AE29" s="27">
        <v>0</v>
      </c>
      <c r="AF29" s="27">
        <v>0</v>
      </c>
      <c r="AG29" s="27">
        <v>4</v>
      </c>
      <c r="AH29" s="27">
        <v>0</v>
      </c>
      <c r="AI29" s="27">
        <v>33</v>
      </c>
      <c r="AJ29" s="27">
        <v>0</v>
      </c>
    </row>
    <row r="30" spans="2:36" ht="20.100000000000001" customHeight="1" thickBot="1" x14ac:dyDescent="0.25">
      <c r="B30" s="6" t="s">
        <v>214</v>
      </c>
      <c r="C30" s="29">
        <v>5</v>
      </c>
      <c r="D30" s="29">
        <v>0</v>
      </c>
      <c r="E30" s="29">
        <v>1</v>
      </c>
      <c r="F30" s="29">
        <v>0</v>
      </c>
      <c r="G30" s="29">
        <v>33</v>
      </c>
      <c r="H30" s="29">
        <v>1</v>
      </c>
      <c r="I30" s="29">
        <v>25</v>
      </c>
      <c r="J30" s="29">
        <v>1</v>
      </c>
      <c r="K30" s="29">
        <v>0</v>
      </c>
      <c r="L30" s="29">
        <v>0</v>
      </c>
      <c r="M30" s="29">
        <v>0</v>
      </c>
      <c r="N30" s="29">
        <v>0</v>
      </c>
      <c r="O30" s="29">
        <v>5</v>
      </c>
      <c r="P30" s="29">
        <v>0</v>
      </c>
      <c r="Q30" s="29">
        <v>69</v>
      </c>
      <c r="R30" s="29">
        <v>2</v>
      </c>
      <c r="S30" s="29">
        <v>1</v>
      </c>
      <c r="T30" s="29">
        <v>0</v>
      </c>
      <c r="U30" s="29">
        <v>0</v>
      </c>
      <c r="V30" s="29">
        <v>0</v>
      </c>
      <c r="W30" s="29">
        <v>3</v>
      </c>
      <c r="X30" s="29">
        <v>0</v>
      </c>
      <c r="Y30" s="29">
        <v>2</v>
      </c>
      <c r="Z30" s="29">
        <v>0</v>
      </c>
      <c r="AA30" s="29">
        <v>1</v>
      </c>
      <c r="AB30" s="29">
        <v>0</v>
      </c>
      <c r="AC30" s="29">
        <v>6</v>
      </c>
      <c r="AD30" s="29">
        <v>0</v>
      </c>
      <c r="AE30" s="29">
        <v>0</v>
      </c>
      <c r="AF30" s="29">
        <v>0</v>
      </c>
      <c r="AG30" s="29">
        <v>5</v>
      </c>
      <c r="AH30" s="29">
        <v>0</v>
      </c>
      <c r="AI30" s="29">
        <v>18</v>
      </c>
      <c r="AJ30" s="29">
        <v>0</v>
      </c>
    </row>
    <row r="31" spans="2:36" ht="20.100000000000001" customHeight="1" thickBot="1" x14ac:dyDescent="0.25">
      <c r="B31" s="4" t="s">
        <v>215</v>
      </c>
      <c r="C31" s="29">
        <v>4</v>
      </c>
      <c r="D31" s="29">
        <v>0</v>
      </c>
      <c r="E31" s="29">
        <v>1</v>
      </c>
      <c r="F31" s="29">
        <v>0</v>
      </c>
      <c r="G31" s="29">
        <v>80</v>
      </c>
      <c r="H31" s="29">
        <v>0</v>
      </c>
      <c r="I31" s="29">
        <v>85</v>
      </c>
      <c r="J31" s="29">
        <v>0</v>
      </c>
      <c r="K31" s="29">
        <v>5</v>
      </c>
      <c r="L31" s="29">
        <v>0</v>
      </c>
      <c r="M31" s="29">
        <v>16</v>
      </c>
      <c r="N31" s="29">
        <v>0</v>
      </c>
      <c r="O31" s="29">
        <v>0</v>
      </c>
      <c r="P31" s="29">
        <v>0</v>
      </c>
      <c r="Q31" s="29">
        <v>191</v>
      </c>
      <c r="R31" s="29">
        <v>0</v>
      </c>
      <c r="S31" s="29">
        <v>9</v>
      </c>
      <c r="T31" s="29">
        <v>0</v>
      </c>
      <c r="U31" s="29">
        <v>0</v>
      </c>
      <c r="V31" s="29">
        <v>0</v>
      </c>
      <c r="W31" s="29">
        <v>2</v>
      </c>
      <c r="X31" s="29">
        <v>0</v>
      </c>
      <c r="Y31" s="29">
        <v>0</v>
      </c>
      <c r="Z31" s="29">
        <v>0</v>
      </c>
      <c r="AA31" s="29">
        <v>6</v>
      </c>
      <c r="AB31" s="29">
        <v>0</v>
      </c>
      <c r="AC31" s="29">
        <v>12</v>
      </c>
      <c r="AD31" s="29">
        <v>0</v>
      </c>
      <c r="AE31" s="29">
        <v>0</v>
      </c>
      <c r="AF31" s="29">
        <v>0</v>
      </c>
      <c r="AG31" s="29">
        <v>1</v>
      </c>
      <c r="AH31" s="29">
        <v>0</v>
      </c>
      <c r="AI31" s="29">
        <v>30</v>
      </c>
      <c r="AJ31" s="29">
        <v>0</v>
      </c>
    </row>
    <row r="32" spans="2:36" ht="20.100000000000001" customHeight="1" thickBot="1" x14ac:dyDescent="0.25">
      <c r="B32" s="4" t="s">
        <v>216</v>
      </c>
      <c r="C32" s="28">
        <v>1</v>
      </c>
      <c r="D32" s="28">
        <v>1</v>
      </c>
      <c r="E32" s="28">
        <v>0</v>
      </c>
      <c r="F32" s="28">
        <v>0</v>
      </c>
      <c r="G32" s="28">
        <v>30</v>
      </c>
      <c r="H32" s="28">
        <v>0</v>
      </c>
      <c r="I32" s="28">
        <v>104</v>
      </c>
      <c r="J32" s="28">
        <v>0</v>
      </c>
      <c r="K32" s="28">
        <v>0</v>
      </c>
      <c r="L32" s="28">
        <v>0</v>
      </c>
      <c r="M32" s="28">
        <v>15</v>
      </c>
      <c r="N32" s="28">
        <v>0</v>
      </c>
      <c r="O32" s="28">
        <v>0</v>
      </c>
      <c r="P32" s="28">
        <v>0</v>
      </c>
      <c r="Q32" s="28">
        <v>150</v>
      </c>
      <c r="R32" s="28">
        <v>1</v>
      </c>
      <c r="S32" s="28">
        <v>1</v>
      </c>
      <c r="T32" s="28">
        <v>0</v>
      </c>
      <c r="U32" s="28">
        <v>0</v>
      </c>
      <c r="V32" s="28">
        <v>0</v>
      </c>
      <c r="W32" s="28">
        <v>0</v>
      </c>
      <c r="X32" s="28">
        <v>4</v>
      </c>
      <c r="Y32" s="28">
        <v>0</v>
      </c>
      <c r="Z32" s="28">
        <v>0</v>
      </c>
      <c r="AA32" s="28">
        <v>0</v>
      </c>
      <c r="AB32" s="28">
        <v>4</v>
      </c>
      <c r="AC32" s="28">
        <v>1</v>
      </c>
      <c r="AD32" s="28">
        <v>4</v>
      </c>
      <c r="AE32" s="28">
        <v>0</v>
      </c>
      <c r="AF32" s="28">
        <v>0</v>
      </c>
      <c r="AG32" s="28">
        <v>2</v>
      </c>
      <c r="AH32" s="28">
        <v>0</v>
      </c>
      <c r="AI32" s="28">
        <v>4</v>
      </c>
      <c r="AJ32" s="28">
        <v>12</v>
      </c>
    </row>
    <row r="33" spans="2:36" ht="20.100000000000001" customHeight="1" thickBot="1" x14ac:dyDescent="0.25">
      <c r="B33" s="4" t="s">
        <v>217</v>
      </c>
      <c r="C33" s="19">
        <v>6</v>
      </c>
      <c r="D33" s="19">
        <v>0</v>
      </c>
      <c r="E33" s="19">
        <v>0</v>
      </c>
      <c r="F33" s="19">
        <v>0</v>
      </c>
      <c r="G33" s="19">
        <v>9</v>
      </c>
      <c r="H33" s="19">
        <v>0</v>
      </c>
      <c r="I33" s="19">
        <v>9</v>
      </c>
      <c r="J33" s="19">
        <v>0</v>
      </c>
      <c r="K33" s="19">
        <v>7</v>
      </c>
      <c r="L33" s="19">
        <v>0</v>
      </c>
      <c r="M33" s="19">
        <v>2</v>
      </c>
      <c r="N33" s="19">
        <v>0</v>
      </c>
      <c r="O33" s="19">
        <v>0</v>
      </c>
      <c r="P33" s="19">
        <v>0</v>
      </c>
      <c r="Q33" s="19">
        <v>33</v>
      </c>
      <c r="R33" s="19">
        <v>0</v>
      </c>
      <c r="S33" s="19">
        <v>1</v>
      </c>
      <c r="T33" s="19">
        <v>0</v>
      </c>
      <c r="U33" s="19">
        <v>0</v>
      </c>
      <c r="V33" s="19">
        <v>0</v>
      </c>
      <c r="W33" s="19">
        <v>2</v>
      </c>
      <c r="X33" s="19">
        <v>0</v>
      </c>
      <c r="Y33" s="19">
        <v>0</v>
      </c>
      <c r="Z33" s="19">
        <v>0</v>
      </c>
      <c r="AA33" s="19">
        <v>2</v>
      </c>
      <c r="AB33" s="19">
        <v>0</v>
      </c>
      <c r="AC33" s="19">
        <v>2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7</v>
      </c>
      <c r="AJ33" s="19">
        <v>0</v>
      </c>
    </row>
    <row r="34" spans="2:36" ht="20.100000000000001" customHeight="1" thickBot="1" x14ac:dyDescent="0.25">
      <c r="B34" s="4" t="s">
        <v>218</v>
      </c>
      <c r="C34" s="19">
        <v>0</v>
      </c>
      <c r="D34" s="19">
        <v>2</v>
      </c>
      <c r="E34" s="19">
        <v>4</v>
      </c>
      <c r="F34" s="19">
        <v>0</v>
      </c>
      <c r="G34" s="19">
        <v>4</v>
      </c>
      <c r="H34" s="19">
        <v>32</v>
      </c>
      <c r="I34" s="19">
        <v>4</v>
      </c>
      <c r="J34" s="19">
        <v>32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2</v>
      </c>
      <c r="Q34" s="19">
        <v>12</v>
      </c>
      <c r="R34" s="19">
        <v>68</v>
      </c>
      <c r="S34" s="19">
        <v>4</v>
      </c>
      <c r="T34" s="19">
        <v>7</v>
      </c>
      <c r="U34" s="19">
        <v>0</v>
      </c>
      <c r="V34" s="19">
        <v>0</v>
      </c>
      <c r="W34" s="19">
        <v>4</v>
      </c>
      <c r="X34" s="19">
        <v>1</v>
      </c>
      <c r="Y34" s="19">
        <v>0</v>
      </c>
      <c r="Z34" s="19">
        <v>0</v>
      </c>
      <c r="AA34" s="19">
        <v>0</v>
      </c>
      <c r="AB34" s="19">
        <v>0</v>
      </c>
      <c r="AC34" s="19">
        <v>4</v>
      </c>
      <c r="AD34" s="19">
        <v>6</v>
      </c>
      <c r="AE34" s="19">
        <v>0</v>
      </c>
      <c r="AF34" s="19">
        <v>0</v>
      </c>
      <c r="AG34" s="19">
        <v>0</v>
      </c>
      <c r="AH34" s="19">
        <v>5</v>
      </c>
      <c r="AI34" s="19">
        <v>12</v>
      </c>
      <c r="AJ34" s="19">
        <v>19</v>
      </c>
    </row>
    <row r="35" spans="2:36" ht="20.100000000000001" customHeight="1" thickBot="1" x14ac:dyDescent="0.25">
      <c r="B35" s="4" t="s">
        <v>219</v>
      </c>
      <c r="C35" s="19">
        <v>0</v>
      </c>
      <c r="D35" s="19">
        <v>0</v>
      </c>
      <c r="E35" s="19">
        <v>4</v>
      </c>
      <c r="F35" s="19">
        <v>0</v>
      </c>
      <c r="G35" s="19">
        <v>19</v>
      </c>
      <c r="H35" s="19">
        <v>0</v>
      </c>
      <c r="I35" s="19">
        <v>15</v>
      </c>
      <c r="J35" s="19">
        <v>0</v>
      </c>
      <c r="K35" s="19">
        <v>6</v>
      </c>
      <c r="L35" s="19">
        <v>0</v>
      </c>
      <c r="M35" s="19">
        <v>4</v>
      </c>
      <c r="N35" s="19">
        <v>0</v>
      </c>
      <c r="O35" s="19">
        <v>0</v>
      </c>
      <c r="P35" s="19">
        <v>0</v>
      </c>
      <c r="Q35" s="19">
        <v>48</v>
      </c>
      <c r="R35" s="19">
        <v>0</v>
      </c>
      <c r="S35" s="19">
        <v>3</v>
      </c>
      <c r="T35" s="19">
        <v>0</v>
      </c>
      <c r="U35" s="19">
        <v>1</v>
      </c>
      <c r="V35" s="19">
        <v>0</v>
      </c>
      <c r="W35" s="19">
        <v>5</v>
      </c>
      <c r="X35" s="19">
        <v>0</v>
      </c>
      <c r="Y35" s="19">
        <v>0</v>
      </c>
      <c r="Z35" s="19">
        <v>0</v>
      </c>
      <c r="AA35" s="19">
        <v>1</v>
      </c>
      <c r="AB35" s="19">
        <v>0</v>
      </c>
      <c r="AC35" s="19">
        <v>5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15</v>
      </c>
      <c r="AJ35" s="19">
        <v>0</v>
      </c>
    </row>
    <row r="36" spans="2:36" ht="20.100000000000001" customHeight="1" thickBot="1" x14ac:dyDescent="0.25">
      <c r="B36" s="4" t="s">
        <v>220</v>
      </c>
      <c r="C36" s="19">
        <v>0</v>
      </c>
      <c r="D36" s="19">
        <v>0</v>
      </c>
      <c r="E36" s="19">
        <v>0</v>
      </c>
      <c r="F36" s="19">
        <v>0</v>
      </c>
      <c r="G36" s="19">
        <v>24</v>
      </c>
      <c r="H36" s="19">
        <v>4</v>
      </c>
      <c r="I36" s="19">
        <v>24</v>
      </c>
      <c r="J36" s="19">
        <v>4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48</v>
      </c>
      <c r="R36" s="19">
        <v>8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</row>
    <row r="37" spans="2:36" ht="20.100000000000001" customHeight="1" thickBot="1" x14ac:dyDescent="0.25">
      <c r="B37" s="4" t="s">
        <v>221</v>
      </c>
      <c r="C37" s="19">
        <v>0</v>
      </c>
      <c r="D37" s="19">
        <v>5</v>
      </c>
      <c r="E37" s="19">
        <v>52</v>
      </c>
      <c r="F37" s="19">
        <v>0</v>
      </c>
      <c r="G37" s="19">
        <v>60</v>
      </c>
      <c r="H37" s="19">
        <v>0</v>
      </c>
      <c r="I37" s="19">
        <v>9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</v>
      </c>
      <c r="Q37" s="19">
        <v>121</v>
      </c>
      <c r="R37" s="19">
        <v>6</v>
      </c>
      <c r="S37" s="19">
        <v>15</v>
      </c>
      <c r="T37" s="19">
        <v>0</v>
      </c>
      <c r="U37" s="19">
        <v>0</v>
      </c>
      <c r="V37" s="19">
        <v>0</v>
      </c>
      <c r="W37" s="19">
        <v>16</v>
      </c>
      <c r="X37" s="19">
        <v>0</v>
      </c>
      <c r="Y37" s="19">
        <v>0</v>
      </c>
      <c r="Z37" s="19">
        <v>0</v>
      </c>
      <c r="AA37" s="19">
        <v>15</v>
      </c>
      <c r="AB37" s="19">
        <v>0</v>
      </c>
      <c r="AC37" s="19">
        <v>15</v>
      </c>
      <c r="AD37" s="19">
        <v>0</v>
      </c>
      <c r="AE37" s="19">
        <v>0</v>
      </c>
      <c r="AF37" s="19">
        <v>0</v>
      </c>
      <c r="AG37" s="19">
        <v>1</v>
      </c>
      <c r="AH37" s="19">
        <v>0</v>
      </c>
      <c r="AI37" s="19">
        <v>62</v>
      </c>
      <c r="AJ37" s="19">
        <v>0</v>
      </c>
    </row>
    <row r="38" spans="2:36" ht="20.100000000000001" customHeight="1" thickBot="1" x14ac:dyDescent="0.25">
      <c r="B38" s="4" t="s">
        <v>222</v>
      </c>
      <c r="C38" s="19">
        <v>0</v>
      </c>
      <c r="D38" s="19">
        <v>0</v>
      </c>
      <c r="E38" s="19">
        <v>0</v>
      </c>
      <c r="F38" s="19">
        <v>0</v>
      </c>
      <c r="G38" s="19">
        <v>37</v>
      </c>
      <c r="H38" s="19">
        <v>0</v>
      </c>
      <c r="I38" s="19">
        <v>37</v>
      </c>
      <c r="J38" s="19">
        <v>1</v>
      </c>
      <c r="K38" s="19">
        <v>0</v>
      </c>
      <c r="L38" s="19">
        <v>1</v>
      </c>
      <c r="M38" s="19">
        <v>0</v>
      </c>
      <c r="N38" s="19">
        <v>0</v>
      </c>
      <c r="O38" s="19">
        <v>0</v>
      </c>
      <c r="P38" s="19">
        <v>0</v>
      </c>
      <c r="Q38" s="19">
        <v>74</v>
      </c>
      <c r="R38" s="19">
        <v>2</v>
      </c>
      <c r="S38" s="19">
        <v>1</v>
      </c>
      <c r="T38" s="19">
        <v>0</v>
      </c>
      <c r="U38" s="19">
        <v>1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1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3</v>
      </c>
      <c r="AJ38" s="19">
        <v>0</v>
      </c>
    </row>
    <row r="39" spans="2:36" ht="20.100000000000001" customHeight="1" thickBot="1" x14ac:dyDescent="0.25">
      <c r="B39" s="4" t="s">
        <v>223</v>
      </c>
      <c r="C39" s="19">
        <v>2</v>
      </c>
      <c r="D39" s="19">
        <v>0</v>
      </c>
      <c r="E39" s="19">
        <v>26</v>
      </c>
      <c r="F39" s="19">
        <v>0</v>
      </c>
      <c r="G39" s="19">
        <v>52</v>
      </c>
      <c r="H39" s="19">
        <v>0</v>
      </c>
      <c r="I39" s="19">
        <v>68</v>
      </c>
      <c r="J39" s="19">
        <v>0</v>
      </c>
      <c r="K39" s="19">
        <v>10</v>
      </c>
      <c r="L39" s="19">
        <v>0</v>
      </c>
      <c r="M39" s="19">
        <v>66</v>
      </c>
      <c r="N39" s="19">
        <v>0</v>
      </c>
      <c r="O39" s="19">
        <v>0</v>
      </c>
      <c r="P39" s="19">
        <v>0</v>
      </c>
      <c r="Q39" s="19">
        <v>224</v>
      </c>
      <c r="R39" s="19">
        <v>0</v>
      </c>
      <c r="S39" s="19">
        <v>6</v>
      </c>
      <c r="T39" s="19">
        <v>0</v>
      </c>
      <c r="U39" s="19">
        <v>3</v>
      </c>
      <c r="V39" s="19">
        <v>0</v>
      </c>
      <c r="W39" s="19">
        <v>12</v>
      </c>
      <c r="X39" s="19">
        <v>0</v>
      </c>
      <c r="Y39" s="19">
        <v>0</v>
      </c>
      <c r="Z39" s="19">
        <v>0</v>
      </c>
      <c r="AA39" s="19">
        <v>8</v>
      </c>
      <c r="AB39" s="19">
        <v>0</v>
      </c>
      <c r="AC39" s="19">
        <v>14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43</v>
      </c>
      <c r="AJ39" s="19">
        <v>0</v>
      </c>
    </row>
    <row r="40" spans="2:36" ht="20.100000000000001" customHeight="1" thickBot="1" x14ac:dyDescent="0.25">
      <c r="B40" s="4" t="s">
        <v>224</v>
      </c>
      <c r="C40" s="19">
        <v>0</v>
      </c>
      <c r="D40" s="19">
        <v>0</v>
      </c>
      <c r="E40" s="19">
        <v>10</v>
      </c>
      <c r="F40" s="19">
        <v>1</v>
      </c>
      <c r="G40" s="19">
        <v>89</v>
      </c>
      <c r="H40" s="19">
        <v>5</v>
      </c>
      <c r="I40" s="19">
        <v>82</v>
      </c>
      <c r="J40" s="19">
        <v>4</v>
      </c>
      <c r="K40" s="19">
        <v>0</v>
      </c>
      <c r="L40" s="19">
        <v>0</v>
      </c>
      <c r="M40" s="19">
        <v>30</v>
      </c>
      <c r="N40" s="19">
        <v>1</v>
      </c>
      <c r="O40" s="19">
        <v>40</v>
      </c>
      <c r="P40" s="19">
        <v>0</v>
      </c>
      <c r="Q40" s="19">
        <v>251</v>
      </c>
      <c r="R40" s="19">
        <v>11</v>
      </c>
      <c r="S40" s="19">
        <v>15</v>
      </c>
      <c r="T40" s="19">
        <v>0</v>
      </c>
      <c r="U40" s="19">
        <v>0</v>
      </c>
      <c r="V40" s="19">
        <v>0</v>
      </c>
      <c r="W40" s="19">
        <v>6</v>
      </c>
      <c r="X40" s="19">
        <v>0</v>
      </c>
      <c r="Y40" s="19">
        <v>0</v>
      </c>
      <c r="Z40" s="19">
        <v>0</v>
      </c>
      <c r="AA40" s="19">
        <v>6</v>
      </c>
      <c r="AB40" s="19">
        <v>0</v>
      </c>
      <c r="AC40" s="19">
        <v>21</v>
      </c>
      <c r="AD40" s="19">
        <v>0</v>
      </c>
      <c r="AE40" s="19">
        <v>0</v>
      </c>
      <c r="AF40" s="19">
        <v>0</v>
      </c>
      <c r="AG40" s="19">
        <v>12</v>
      </c>
      <c r="AH40" s="19">
        <v>0</v>
      </c>
      <c r="AI40" s="19">
        <v>60</v>
      </c>
      <c r="AJ40" s="19">
        <v>0</v>
      </c>
    </row>
    <row r="41" spans="2:36" ht="20.100000000000001" customHeight="1" thickBot="1" x14ac:dyDescent="0.25">
      <c r="B41" s="4" t="s">
        <v>225</v>
      </c>
      <c r="C41" s="19">
        <v>0</v>
      </c>
      <c r="D41" s="19">
        <v>0</v>
      </c>
      <c r="E41" s="19">
        <v>0</v>
      </c>
      <c r="F41" s="19">
        <v>0</v>
      </c>
      <c r="G41" s="19">
        <v>51</v>
      </c>
      <c r="H41" s="19">
        <v>0</v>
      </c>
      <c r="I41" s="19">
        <v>50</v>
      </c>
      <c r="J41" s="19">
        <v>0</v>
      </c>
      <c r="K41" s="19">
        <v>1</v>
      </c>
      <c r="L41" s="19">
        <v>0</v>
      </c>
      <c r="M41" s="19">
        <v>13</v>
      </c>
      <c r="N41" s="19">
        <v>0</v>
      </c>
      <c r="O41" s="19">
        <v>0</v>
      </c>
      <c r="P41" s="19">
        <v>0</v>
      </c>
      <c r="Q41" s="19">
        <v>115</v>
      </c>
      <c r="R41" s="19">
        <v>0</v>
      </c>
      <c r="S41" s="19">
        <v>10</v>
      </c>
      <c r="T41" s="19">
        <v>0</v>
      </c>
      <c r="U41" s="19">
        <v>2</v>
      </c>
      <c r="V41" s="19">
        <v>0</v>
      </c>
      <c r="W41" s="19">
        <v>9</v>
      </c>
      <c r="X41" s="19">
        <v>4</v>
      </c>
      <c r="Y41" s="19">
        <v>0</v>
      </c>
      <c r="Z41" s="19">
        <v>0</v>
      </c>
      <c r="AA41" s="19">
        <v>8</v>
      </c>
      <c r="AB41" s="19">
        <v>0</v>
      </c>
      <c r="AC41" s="19">
        <v>12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41</v>
      </c>
      <c r="AJ41" s="19">
        <v>4</v>
      </c>
    </row>
    <row r="42" spans="2:36" ht="20.100000000000001" customHeight="1" thickBot="1" x14ac:dyDescent="0.25">
      <c r="B42" s="4" t="s">
        <v>226</v>
      </c>
      <c r="C42" s="19">
        <v>0</v>
      </c>
      <c r="D42" s="19">
        <v>0</v>
      </c>
      <c r="E42" s="19">
        <v>0</v>
      </c>
      <c r="F42" s="19">
        <v>0</v>
      </c>
      <c r="G42" s="19">
        <v>21</v>
      </c>
      <c r="H42" s="19">
        <v>0</v>
      </c>
      <c r="I42" s="19">
        <v>23</v>
      </c>
      <c r="J42" s="19">
        <v>0</v>
      </c>
      <c r="K42" s="19">
        <v>1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45</v>
      </c>
      <c r="R42" s="19">
        <v>0</v>
      </c>
      <c r="S42" s="19">
        <v>8</v>
      </c>
      <c r="T42" s="19">
        <v>0</v>
      </c>
      <c r="U42" s="19">
        <v>0</v>
      </c>
      <c r="V42" s="19">
        <v>0</v>
      </c>
      <c r="W42" s="19">
        <v>1</v>
      </c>
      <c r="X42" s="19">
        <v>0</v>
      </c>
      <c r="Y42" s="19">
        <v>0</v>
      </c>
      <c r="Z42" s="19">
        <v>0</v>
      </c>
      <c r="AA42" s="19">
        <v>1</v>
      </c>
      <c r="AB42" s="19">
        <v>0</v>
      </c>
      <c r="AC42" s="19">
        <v>7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17</v>
      </c>
      <c r="AJ42" s="19">
        <v>0</v>
      </c>
    </row>
    <row r="43" spans="2:36" ht="20.100000000000001" customHeight="1" thickBot="1" x14ac:dyDescent="0.25">
      <c r="B43" s="4" t="s">
        <v>227</v>
      </c>
      <c r="C43" s="19">
        <v>0</v>
      </c>
      <c r="D43" s="19">
        <v>0</v>
      </c>
      <c r="E43" s="19">
        <v>0</v>
      </c>
      <c r="F43" s="19">
        <v>0</v>
      </c>
      <c r="G43" s="19">
        <v>74</v>
      </c>
      <c r="H43" s="19">
        <v>1</v>
      </c>
      <c r="I43" s="19">
        <v>74</v>
      </c>
      <c r="J43" s="19">
        <v>1</v>
      </c>
      <c r="K43" s="19">
        <v>0</v>
      </c>
      <c r="L43" s="19">
        <v>0</v>
      </c>
      <c r="M43" s="19">
        <v>15</v>
      </c>
      <c r="N43" s="19">
        <v>0</v>
      </c>
      <c r="O43" s="19">
        <v>2</v>
      </c>
      <c r="P43" s="19">
        <v>0</v>
      </c>
      <c r="Q43" s="19">
        <v>165</v>
      </c>
      <c r="R43" s="19">
        <v>2</v>
      </c>
      <c r="S43" s="19">
        <v>62</v>
      </c>
      <c r="T43" s="19">
        <v>0</v>
      </c>
      <c r="U43" s="19">
        <v>4</v>
      </c>
      <c r="V43" s="19">
        <v>0</v>
      </c>
      <c r="W43" s="19">
        <v>12</v>
      </c>
      <c r="X43" s="19">
        <v>0</v>
      </c>
      <c r="Y43" s="19">
        <v>1</v>
      </c>
      <c r="Z43" s="19">
        <v>0</v>
      </c>
      <c r="AA43" s="19">
        <v>20</v>
      </c>
      <c r="AB43" s="19">
        <v>0</v>
      </c>
      <c r="AC43" s="19">
        <v>61</v>
      </c>
      <c r="AD43" s="19">
        <v>0</v>
      </c>
      <c r="AE43" s="19">
        <v>3</v>
      </c>
      <c r="AF43" s="19">
        <v>0</v>
      </c>
      <c r="AG43" s="19">
        <v>2</v>
      </c>
      <c r="AH43" s="19">
        <v>0</v>
      </c>
      <c r="AI43" s="19">
        <v>165</v>
      </c>
      <c r="AJ43" s="19">
        <v>0</v>
      </c>
    </row>
    <row r="44" spans="2:36" ht="20.100000000000001" customHeight="1" thickBot="1" x14ac:dyDescent="0.25">
      <c r="B44" s="4" t="s">
        <v>228</v>
      </c>
      <c r="C44" s="19">
        <v>11</v>
      </c>
      <c r="D44" s="19">
        <v>2</v>
      </c>
      <c r="E44" s="19">
        <v>27</v>
      </c>
      <c r="F44" s="19">
        <v>0</v>
      </c>
      <c r="G44" s="19">
        <v>333</v>
      </c>
      <c r="H44" s="19">
        <v>38</v>
      </c>
      <c r="I44" s="19">
        <v>356</v>
      </c>
      <c r="J44" s="19">
        <v>38</v>
      </c>
      <c r="K44" s="19">
        <v>44</v>
      </c>
      <c r="L44" s="19">
        <v>0</v>
      </c>
      <c r="M44" s="19">
        <v>89</v>
      </c>
      <c r="N44" s="19">
        <v>30</v>
      </c>
      <c r="O44" s="19">
        <v>12</v>
      </c>
      <c r="P44" s="19">
        <v>0</v>
      </c>
      <c r="Q44" s="19">
        <v>872</v>
      </c>
      <c r="R44" s="19">
        <v>108</v>
      </c>
      <c r="S44" s="19">
        <v>64</v>
      </c>
      <c r="T44" s="19">
        <v>2</v>
      </c>
      <c r="U44" s="19">
        <v>8</v>
      </c>
      <c r="V44" s="19">
        <v>0</v>
      </c>
      <c r="W44" s="19">
        <v>66</v>
      </c>
      <c r="X44" s="19">
        <v>1</v>
      </c>
      <c r="Y44" s="19">
        <v>3</v>
      </c>
      <c r="Z44" s="19">
        <v>0</v>
      </c>
      <c r="AA44" s="19">
        <v>38</v>
      </c>
      <c r="AB44" s="19">
        <v>0</v>
      </c>
      <c r="AC44" s="19">
        <v>93</v>
      </c>
      <c r="AD44" s="19">
        <v>2</v>
      </c>
      <c r="AE44" s="19">
        <v>0</v>
      </c>
      <c r="AF44" s="19">
        <v>0</v>
      </c>
      <c r="AG44" s="19">
        <v>10</v>
      </c>
      <c r="AH44" s="19">
        <v>0</v>
      </c>
      <c r="AI44" s="19">
        <v>282</v>
      </c>
      <c r="AJ44" s="19">
        <v>5</v>
      </c>
    </row>
    <row r="45" spans="2:36" ht="20.100000000000001" customHeight="1" thickBot="1" x14ac:dyDescent="0.25">
      <c r="B45" s="4" t="s">
        <v>229</v>
      </c>
      <c r="C45" s="19">
        <v>0</v>
      </c>
      <c r="D45" s="19">
        <v>0</v>
      </c>
      <c r="E45" s="19">
        <v>0</v>
      </c>
      <c r="F45" s="19">
        <v>1</v>
      </c>
      <c r="G45" s="19">
        <v>54</v>
      </c>
      <c r="H45" s="19">
        <v>1</v>
      </c>
      <c r="I45" s="19">
        <v>74</v>
      </c>
      <c r="J45" s="19">
        <v>1</v>
      </c>
      <c r="K45" s="19">
        <v>1</v>
      </c>
      <c r="L45" s="19">
        <v>0</v>
      </c>
      <c r="M45" s="19">
        <v>7</v>
      </c>
      <c r="N45" s="19">
        <v>1</v>
      </c>
      <c r="O45" s="19">
        <v>0</v>
      </c>
      <c r="P45" s="19">
        <v>0</v>
      </c>
      <c r="Q45" s="19">
        <v>136</v>
      </c>
      <c r="R45" s="19">
        <v>4</v>
      </c>
      <c r="S45" s="19">
        <v>7</v>
      </c>
      <c r="T45" s="19">
        <v>0</v>
      </c>
      <c r="U45" s="19">
        <v>0</v>
      </c>
      <c r="V45" s="19">
        <v>0</v>
      </c>
      <c r="W45" s="19">
        <v>9</v>
      </c>
      <c r="X45" s="19">
        <v>0</v>
      </c>
      <c r="Y45" s="19">
        <v>0</v>
      </c>
      <c r="Z45" s="19">
        <v>0</v>
      </c>
      <c r="AA45" s="19">
        <v>9</v>
      </c>
      <c r="AB45" s="19">
        <v>0</v>
      </c>
      <c r="AC45" s="19">
        <v>8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33</v>
      </c>
      <c r="AJ45" s="19">
        <v>0</v>
      </c>
    </row>
    <row r="46" spans="2:36" ht="20.100000000000001" customHeight="1" thickBot="1" x14ac:dyDescent="0.25">
      <c r="B46" s="4" t="s">
        <v>230</v>
      </c>
      <c r="C46" s="19">
        <v>2</v>
      </c>
      <c r="D46" s="19">
        <v>0</v>
      </c>
      <c r="E46" s="19">
        <v>0</v>
      </c>
      <c r="F46" s="19">
        <v>0</v>
      </c>
      <c r="G46" s="19">
        <v>53</v>
      </c>
      <c r="H46" s="19">
        <v>7</v>
      </c>
      <c r="I46" s="19">
        <v>53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</v>
      </c>
      <c r="P46" s="19">
        <v>0</v>
      </c>
      <c r="Q46" s="19">
        <v>109</v>
      </c>
      <c r="R46" s="19">
        <v>7</v>
      </c>
      <c r="S46" s="19">
        <v>13</v>
      </c>
      <c r="T46" s="19">
        <v>0</v>
      </c>
      <c r="U46" s="19">
        <v>0</v>
      </c>
      <c r="V46" s="19">
        <v>0</v>
      </c>
      <c r="W46" s="19">
        <v>17</v>
      </c>
      <c r="X46" s="19">
        <v>0</v>
      </c>
      <c r="Y46" s="19">
        <v>0</v>
      </c>
      <c r="Z46" s="19">
        <v>0</v>
      </c>
      <c r="AA46" s="19">
        <v>14</v>
      </c>
      <c r="AB46" s="19">
        <v>0</v>
      </c>
      <c r="AC46" s="19">
        <v>6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50</v>
      </c>
      <c r="AJ46" s="19">
        <v>0</v>
      </c>
    </row>
    <row r="47" spans="2:36" ht="20.100000000000001" customHeight="1" thickBot="1" x14ac:dyDescent="0.25">
      <c r="B47" s="4" t="s">
        <v>231</v>
      </c>
      <c r="C47" s="19">
        <v>3</v>
      </c>
      <c r="D47" s="19">
        <v>0</v>
      </c>
      <c r="E47" s="19">
        <v>0</v>
      </c>
      <c r="F47" s="19">
        <v>2</v>
      </c>
      <c r="G47" s="19">
        <v>108</v>
      </c>
      <c r="H47" s="19">
        <v>13</v>
      </c>
      <c r="I47" s="19">
        <v>120</v>
      </c>
      <c r="J47" s="19">
        <v>13</v>
      </c>
      <c r="K47" s="19">
        <v>13</v>
      </c>
      <c r="L47" s="19">
        <v>0</v>
      </c>
      <c r="M47" s="19">
        <v>16</v>
      </c>
      <c r="N47" s="19">
        <v>0</v>
      </c>
      <c r="O47" s="19">
        <v>16</v>
      </c>
      <c r="P47" s="19">
        <v>0</v>
      </c>
      <c r="Q47" s="19">
        <v>276</v>
      </c>
      <c r="R47" s="19">
        <v>28</v>
      </c>
      <c r="S47" s="19">
        <v>19</v>
      </c>
      <c r="T47" s="19">
        <v>5</v>
      </c>
      <c r="U47" s="19">
        <v>0</v>
      </c>
      <c r="V47" s="19">
        <v>1</v>
      </c>
      <c r="W47" s="19">
        <v>18</v>
      </c>
      <c r="X47" s="19">
        <v>4</v>
      </c>
      <c r="Y47" s="19">
        <v>0</v>
      </c>
      <c r="Z47" s="19">
        <v>0</v>
      </c>
      <c r="AA47" s="19">
        <v>23</v>
      </c>
      <c r="AB47" s="19">
        <v>0</v>
      </c>
      <c r="AC47" s="19">
        <v>22</v>
      </c>
      <c r="AD47" s="19">
        <v>4</v>
      </c>
      <c r="AE47" s="19">
        <v>0</v>
      </c>
      <c r="AF47" s="19">
        <v>0</v>
      </c>
      <c r="AG47" s="19">
        <v>0</v>
      </c>
      <c r="AH47" s="19">
        <v>0</v>
      </c>
      <c r="AI47" s="19">
        <v>82</v>
      </c>
      <c r="AJ47" s="19">
        <v>14</v>
      </c>
    </row>
    <row r="48" spans="2:36" ht="20.100000000000001" customHeight="1" thickBot="1" x14ac:dyDescent="0.25">
      <c r="B48" s="4" t="s">
        <v>232</v>
      </c>
      <c r="C48" s="19">
        <v>12</v>
      </c>
      <c r="D48" s="19">
        <v>2</v>
      </c>
      <c r="E48" s="19">
        <v>85</v>
      </c>
      <c r="F48" s="19">
        <v>34</v>
      </c>
      <c r="G48" s="19">
        <v>287</v>
      </c>
      <c r="H48" s="19">
        <v>39</v>
      </c>
      <c r="I48" s="19">
        <v>292</v>
      </c>
      <c r="J48" s="19">
        <v>38</v>
      </c>
      <c r="K48" s="19">
        <v>40</v>
      </c>
      <c r="L48" s="19">
        <v>0</v>
      </c>
      <c r="M48" s="19">
        <v>90</v>
      </c>
      <c r="N48" s="19">
        <v>34</v>
      </c>
      <c r="O48" s="19">
        <v>49</v>
      </c>
      <c r="P48" s="19">
        <v>0</v>
      </c>
      <c r="Q48" s="19">
        <v>855</v>
      </c>
      <c r="R48" s="19">
        <v>147</v>
      </c>
      <c r="S48" s="19">
        <v>68</v>
      </c>
      <c r="T48" s="19">
        <v>0</v>
      </c>
      <c r="U48" s="19">
        <v>3</v>
      </c>
      <c r="V48" s="19">
        <v>0</v>
      </c>
      <c r="W48" s="19">
        <v>60</v>
      </c>
      <c r="X48" s="19">
        <v>4</v>
      </c>
      <c r="Y48" s="19">
        <v>0</v>
      </c>
      <c r="Z48" s="19">
        <v>0</v>
      </c>
      <c r="AA48" s="19">
        <v>65</v>
      </c>
      <c r="AB48" s="19">
        <v>0</v>
      </c>
      <c r="AC48" s="19">
        <v>102</v>
      </c>
      <c r="AD48" s="19">
        <v>0</v>
      </c>
      <c r="AE48" s="19">
        <v>1</v>
      </c>
      <c r="AF48" s="19">
        <v>0</v>
      </c>
      <c r="AG48" s="19">
        <v>17</v>
      </c>
      <c r="AH48" s="19">
        <v>0</v>
      </c>
      <c r="AI48" s="19">
        <v>316</v>
      </c>
      <c r="AJ48" s="19">
        <v>4</v>
      </c>
    </row>
    <row r="49" spans="2:36" ht="20.100000000000001" customHeight="1" thickBot="1" x14ac:dyDescent="0.25">
      <c r="B49" s="4" t="s">
        <v>233</v>
      </c>
      <c r="C49" s="19">
        <v>0</v>
      </c>
      <c r="D49" s="19">
        <v>4</v>
      </c>
      <c r="E49" s="19">
        <v>0</v>
      </c>
      <c r="F49" s="19">
        <v>0</v>
      </c>
      <c r="G49" s="19">
        <v>80</v>
      </c>
      <c r="H49" s="19">
        <v>14</v>
      </c>
      <c r="I49" s="19">
        <v>86</v>
      </c>
      <c r="J49" s="19">
        <v>14</v>
      </c>
      <c r="K49" s="19">
        <v>1</v>
      </c>
      <c r="L49" s="19">
        <v>0</v>
      </c>
      <c r="M49" s="19">
        <v>9</v>
      </c>
      <c r="N49" s="19">
        <v>0</v>
      </c>
      <c r="O49" s="19">
        <v>0</v>
      </c>
      <c r="P49" s="19">
        <v>0</v>
      </c>
      <c r="Q49" s="19">
        <v>176</v>
      </c>
      <c r="R49" s="19">
        <v>32</v>
      </c>
      <c r="S49" s="19">
        <v>26</v>
      </c>
      <c r="T49" s="19">
        <v>3</v>
      </c>
      <c r="U49" s="19">
        <v>0</v>
      </c>
      <c r="V49" s="19">
        <v>0</v>
      </c>
      <c r="W49" s="19">
        <v>8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37</v>
      </c>
      <c r="AD49" s="19">
        <v>2</v>
      </c>
      <c r="AE49" s="19">
        <v>1</v>
      </c>
      <c r="AF49" s="19">
        <v>0</v>
      </c>
      <c r="AG49" s="19">
        <v>3</v>
      </c>
      <c r="AH49" s="19">
        <v>0</v>
      </c>
      <c r="AI49" s="19">
        <v>75</v>
      </c>
      <c r="AJ49" s="19">
        <v>5</v>
      </c>
    </row>
    <row r="50" spans="2:36" ht="20.100000000000001" customHeight="1" thickBot="1" x14ac:dyDescent="0.25">
      <c r="B50" s="4" t="s">
        <v>234</v>
      </c>
      <c r="C50" s="19">
        <v>2</v>
      </c>
      <c r="D50" s="19">
        <v>9</v>
      </c>
      <c r="E50" s="19">
        <v>18</v>
      </c>
      <c r="F50" s="19">
        <v>90</v>
      </c>
      <c r="G50" s="19">
        <v>212</v>
      </c>
      <c r="H50" s="19">
        <v>201</v>
      </c>
      <c r="I50" s="19">
        <v>251</v>
      </c>
      <c r="J50" s="19">
        <v>114</v>
      </c>
      <c r="K50" s="19">
        <v>26</v>
      </c>
      <c r="L50" s="19">
        <v>3</v>
      </c>
      <c r="M50" s="19">
        <v>26</v>
      </c>
      <c r="N50" s="19">
        <v>102</v>
      </c>
      <c r="O50" s="19">
        <v>1</v>
      </c>
      <c r="P50" s="19">
        <v>2</v>
      </c>
      <c r="Q50" s="19">
        <v>536</v>
      </c>
      <c r="R50" s="19">
        <v>521</v>
      </c>
      <c r="S50" s="19">
        <v>63</v>
      </c>
      <c r="T50" s="19">
        <v>4</v>
      </c>
      <c r="U50" s="19">
        <v>0</v>
      </c>
      <c r="V50" s="19">
        <v>0</v>
      </c>
      <c r="W50" s="19">
        <v>73</v>
      </c>
      <c r="X50" s="19">
        <v>4</v>
      </c>
      <c r="Y50" s="19">
        <v>12</v>
      </c>
      <c r="Z50" s="19">
        <v>6</v>
      </c>
      <c r="AA50" s="19">
        <v>48</v>
      </c>
      <c r="AB50" s="19">
        <v>12</v>
      </c>
      <c r="AC50" s="19">
        <v>102</v>
      </c>
      <c r="AD50" s="19">
        <v>13</v>
      </c>
      <c r="AE50" s="19">
        <v>22</v>
      </c>
      <c r="AF50" s="19">
        <v>1</v>
      </c>
      <c r="AG50" s="19">
        <v>14</v>
      </c>
      <c r="AH50" s="19">
        <v>0</v>
      </c>
      <c r="AI50" s="19">
        <v>334</v>
      </c>
      <c r="AJ50" s="19">
        <v>40</v>
      </c>
    </row>
    <row r="51" spans="2:36" ht="20.100000000000001" customHeight="1" thickBot="1" x14ac:dyDescent="0.25">
      <c r="B51" s="4" t="s">
        <v>235</v>
      </c>
      <c r="C51" s="19">
        <v>5</v>
      </c>
      <c r="D51" s="19">
        <v>1</v>
      </c>
      <c r="E51" s="19">
        <v>0</v>
      </c>
      <c r="F51" s="19">
        <v>0</v>
      </c>
      <c r="G51" s="19">
        <v>105</v>
      </c>
      <c r="H51" s="19">
        <v>6</v>
      </c>
      <c r="I51" s="19">
        <v>93</v>
      </c>
      <c r="J51" s="19">
        <v>6</v>
      </c>
      <c r="K51" s="19">
        <v>0</v>
      </c>
      <c r="L51" s="19">
        <v>0</v>
      </c>
      <c r="M51" s="19">
        <v>59</v>
      </c>
      <c r="N51" s="19">
        <v>0</v>
      </c>
      <c r="O51" s="19">
        <v>0</v>
      </c>
      <c r="P51" s="19">
        <v>0</v>
      </c>
      <c r="Q51" s="19">
        <v>262</v>
      </c>
      <c r="R51" s="19">
        <v>13</v>
      </c>
      <c r="S51" s="19">
        <v>14</v>
      </c>
      <c r="T51" s="19">
        <v>0</v>
      </c>
      <c r="U51" s="19">
        <v>0</v>
      </c>
      <c r="V51" s="19">
        <v>0</v>
      </c>
      <c r="W51" s="19">
        <v>14</v>
      </c>
      <c r="X51" s="19">
        <v>0</v>
      </c>
      <c r="Y51" s="19">
        <v>0</v>
      </c>
      <c r="Z51" s="19">
        <v>0</v>
      </c>
      <c r="AA51" s="19">
        <v>10</v>
      </c>
      <c r="AB51" s="19">
        <v>0</v>
      </c>
      <c r="AC51" s="19">
        <v>13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51</v>
      </c>
      <c r="AJ51" s="19">
        <v>0</v>
      </c>
    </row>
    <row r="52" spans="2:36" ht="20.100000000000001" customHeight="1" thickBot="1" x14ac:dyDescent="0.25">
      <c r="B52" s="4" t="s">
        <v>236</v>
      </c>
      <c r="C52" s="19">
        <v>0</v>
      </c>
      <c r="D52" s="19">
        <v>0</v>
      </c>
      <c r="E52" s="19">
        <v>0</v>
      </c>
      <c r="F52" s="19">
        <v>0</v>
      </c>
      <c r="G52" s="19">
        <v>2</v>
      </c>
      <c r="H52" s="19">
        <v>55</v>
      </c>
      <c r="I52" s="19">
        <v>2</v>
      </c>
      <c r="J52" s="19">
        <v>55</v>
      </c>
      <c r="K52" s="19">
        <v>0</v>
      </c>
      <c r="L52" s="19">
        <v>0</v>
      </c>
      <c r="M52" s="19">
        <v>0</v>
      </c>
      <c r="N52" s="19">
        <v>3</v>
      </c>
      <c r="O52" s="19">
        <v>0</v>
      </c>
      <c r="P52" s="19">
        <v>0</v>
      </c>
      <c r="Q52" s="19">
        <v>4</v>
      </c>
      <c r="R52" s="19">
        <v>113</v>
      </c>
      <c r="S52" s="19">
        <v>0</v>
      </c>
      <c r="T52" s="19">
        <v>11</v>
      </c>
      <c r="U52" s="19">
        <v>0</v>
      </c>
      <c r="V52" s="19">
        <v>0</v>
      </c>
      <c r="W52" s="19">
        <v>0</v>
      </c>
      <c r="X52" s="19">
        <v>5</v>
      </c>
      <c r="Y52" s="19">
        <v>0</v>
      </c>
      <c r="Z52" s="19">
        <v>2</v>
      </c>
      <c r="AA52" s="19">
        <v>0</v>
      </c>
      <c r="AB52" s="19">
        <v>0</v>
      </c>
      <c r="AC52" s="19">
        <v>0</v>
      </c>
      <c r="AD52" s="19">
        <v>19</v>
      </c>
      <c r="AE52" s="19">
        <v>0</v>
      </c>
      <c r="AF52" s="19">
        <v>0</v>
      </c>
      <c r="AG52" s="19">
        <v>0</v>
      </c>
      <c r="AH52" s="19">
        <v>1</v>
      </c>
      <c r="AI52" s="19">
        <v>0</v>
      </c>
      <c r="AJ52" s="19">
        <v>38</v>
      </c>
    </row>
    <row r="53" spans="2:36" ht="20.100000000000001" customHeight="1" thickBot="1" x14ac:dyDescent="0.25">
      <c r="B53" s="4" t="s">
        <v>237</v>
      </c>
      <c r="C53" s="19">
        <v>2</v>
      </c>
      <c r="D53" s="19">
        <v>0</v>
      </c>
      <c r="E53" s="19">
        <v>37</v>
      </c>
      <c r="F53" s="19">
        <v>3</v>
      </c>
      <c r="G53" s="19">
        <v>114</v>
      </c>
      <c r="H53" s="19">
        <v>13</v>
      </c>
      <c r="I53" s="19">
        <v>109</v>
      </c>
      <c r="J53" s="19">
        <v>13</v>
      </c>
      <c r="K53" s="19">
        <v>1</v>
      </c>
      <c r="L53" s="19">
        <v>1</v>
      </c>
      <c r="M53" s="19">
        <v>4</v>
      </c>
      <c r="N53" s="19">
        <v>12</v>
      </c>
      <c r="O53" s="19">
        <v>0</v>
      </c>
      <c r="P53" s="19">
        <v>7</v>
      </c>
      <c r="Q53" s="19">
        <v>267</v>
      </c>
      <c r="R53" s="19">
        <v>49</v>
      </c>
      <c r="S53" s="19">
        <v>12</v>
      </c>
      <c r="T53" s="19">
        <v>0</v>
      </c>
      <c r="U53" s="19">
        <v>11</v>
      </c>
      <c r="V53" s="19">
        <v>0</v>
      </c>
      <c r="W53" s="19">
        <v>29</v>
      </c>
      <c r="X53" s="19">
        <v>0</v>
      </c>
      <c r="Y53" s="19">
        <v>2</v>
      </c>
      <c r="Z53" s="19">
        <v>0</v>
      </c>
      <c r="AA53" s="19">
        <v>19</v>
      </c>
      <c r="AB53" s="19">
        <v>0</v>
      </c>
      <c r="AC53" s="19">
        <v>23</v>
      </c>
      <c r="AD53" s="19">
        <v>1</v>
      </c>
      <c r="AE53" s="19">
        <v>0</v>
      </c>
      <c r="AF53" s="19">
        <v>0</v>
      </c>
      <c r="AG53" s="19">
        <v>0</v>
      </c>
      <c r="AH53" s="19">
        <v>0</v>
      </c>
      <c r="AI53" s="19">
        <v>96</v>
      </c>
      <c r="AJ53" s="19">
        <v>1</v>
      </c>
    </row>
    <row r="54" spans="2:36" ht="20.100000000000001" customHeight="1" thickBot="1" x14ac:dyDescent="0.25">
      <c r="B54" s="4" t="s">
        <v>238</v>
      </c>
      <c r="C54" s="19">
        <v>0</v>
      </c>
      <c r="D54" s="19">
        <v>0</v>
      </c>
      <c r="E54" s="19">
        <v>0</v>
      </c>
      <c r="F54" s="19">
        <v>0</v>
      </c>
      <c r="G54" s="19">
        <v>35</v>
      </c>
      <c r="H54" s="19">
        <v>2</v>
      </c>
      <c r="I54" s="19">
        <v>37</v>
      </c>
      <c r="J54" s="19">
        <v>2</v>
      </c>
      <c r="K54" s="19">
        <v>0</v>
      </c>
      <c r="L54" s="19">
        <v>0</v>
      </c>
      <c r="M54" s="19">
        <v>0</v>
      </c>
      <c r="N54" s="19">
        <v>0</v>
      </c>
      <c r="O54" s="19">
        <v>1</v>
      </c>
      <c r="P54" s="19">
        <v>0</v>
      </c>
      <c r="Q54" s="19">
        <v>73</v>
      </c>
      <c r="R54" s="19">
        <v>4</v>
      </c>
      <c r="S54" s="19">
        <v>5</v>
      </c>
      <c r="T54" s="19">
        <v>0</v>
      </c>
      <c r="U54" s="19">
        <v>0</v>
      </c>
      <c r="V54" s="19">
        <v>0</v>
      </c>
      <c r="W54" s="19">
        <v>2</v>
      </c>
      <c r="X54" s="19">
        <v>0</v>
      </c>
      <c r="Y54" s="19">
        <v>1</v>
      </c>
      <c r="Z54" s="19">
        <v>0</v>
      </c>
      <c r="AA54" s="19">
        <v>2</v>
      </c>
      <c r="AB54" s="19">
        <v>0</v>
      </c>
      <c r="AC54" s="19">
        <v>5</v>
      </c>
      <c r="AD54" s="19">
        <v>0</v>
      </c>
      <c r="AE54" s="19">
        <v>1</v>
      </c>
      <c r="AF54" s="19">
        <v>0</v>
      </c>
      <c r="AG54" s="19">
        <v>0</v>
      </c>
      <c r="AH54" s="19">
        <v>0</v>
      </c>
      <c r="AI54" s="19">
        <v>16</v>
      </c>
      <c r="AJ54" s="19">
        <v>0</v>
      </c>
    </row>
    <row r="55" spans="2:36" ht="20.100000000000001" customHeight="1" thickBot="1" x14ac:dyDescent="0.25">
      <c r="B55" s="4" t="s">
        <v>239</v>
      </c>
      <c r="C55" s="19">
        <v>0</v>
      </c>
      <c r="D55" s="19">
        <v>1</v>
      </c>
      <c r="E55" s="19">
        <v>0</v>
      </c>
      <c r="F55" s="19">
        <v>0</v>
      </c>
      <c r="G55" s="19">
        <v>23</v>
      </c>
      <c r="H55" s="19">
        <v>6</v>
      </c>
      <c r="I55" s="19">
        <v>23</v>
      </c>
      <c r="J55" s="19">
        <v>9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46</v>
      </c>
      <c r="R55" s="19">
        <v>16</v>
      </c>
      <c r="S55" s="19">
        <v>4</v>
      </c>
      <c r="T55" s="19">
        <v>1</v>
      </c>
      <c r="U55" s="19">
        <v>1</v>
      </c>
      <c r="V55" s="19">
        <v>0</v>
      </c>
      <c r="W55" s="19">
        <v>5</v>
      </c>
      <c r="X55" s="19">
        <v>1</v>
      </c>
      <c r="Y55" s="19">
        <v>0</v>
      </c>
      <c r="Z55" s="19">
        <v>0</v>
      </c>
      <c r="AA55" s="19">
        <v>4</v>
      </c>
      <c r="AB55" s="19">
        <v>0</v>
      </c>
      <c r="AC55" s="19">
        <v>7</v>
      </c>
      <c r="AD55" s="19">
        <v>1</v>
      </c>
      <c r="AE55" s="19">
        <v>0</v>
      </c>
      <c r="AF55" s="19">
        <v>0</v>
      </c>
      <c r="AG55" s="19">
        <v>0</v>
      </c>
      <c r="AH55" s="19">
        <v>0</v>
      </c>
      <c r="AI55" s="19">
        <v>21</v>
      </c>
      <c r="AJ55" s="19">
        <v>3</v>
      </c>
    </row>
    <row r="56" spans="2:36" ht="20.100000000000001" customHeight="1" thickBot="1" x14ac:dyDescent="0.25">
      <c r="B56" s="4" t="s">
        <v>240</v>
      </c>
      <c r="C56" s="19">
        <v>0</v>
      </c>
      <c r="D56" s="19">
        <v>1</v>
      </c>
      <c r="E56" s="19">
        <v>0</v>
      </c>
      <c r="F56" s="19">
        <v>0</v>
      </c>
      <c r="G56" s="19">
        <v>72</v>
      </c>
      <c r="H56" s="19">
        <v>18</v>
      </c>
      <c r="I56" s="19">
        <v>76</v>
      </c>
      <c r="J56" s="19">
        <v>18</v>
      </c>
      <c r="K56" s="19">
        <v>4</v>
      </c>
      <c r="L56" s="19">
        <v>0</v>
      </c>
      <c r="M56" s="19">
        <v>6</v>
      </c>
      <c r="N56" s="19">
        <v>9</v>
      </c>
      <c r="O56" s="19">
        <v>1</v>
      </c>
      <c r="P56" s="19">
        <v>0</v>
      </c>
      <c r="Q56" s="19">
        <v>159</v>
      </c>
      <c r="R56" s="19">
        <v>46</v>
      </c>
      <c r="S56" s="19">
        <v>3</v>
      </c>
      <c r="T56" s="19">
        <v>0</v>
      </c>
      <c r="U56" s="19">
        <v>2</v>
      </c>
      <c r="V56" s="19">
        <v>0</v>
      </c>
      <c r="W56" s="19">
        <v>7</v>
      </c>
      <c r="X56" s="19">
        <v>0</v>
      </c>
      <c r="Y56" s="19">
        <v>0</v>
      </c>
      <c r="Z56" s="19">
        <v>0</v>
      </c>
      <c r="AA56" s="19">
        <v>2</v>
      </c>
      <c r="AB56" s="19">
        <v>2</v>
      </c>
      <c r="AC56" s="19">
        <v>9</v>
      </c>
      <c r="AD56" s="19">
        <v>0</v>
      </c>
      <c r="AE56" s="19">
        <v>0</v>
      </c>
      <c r="AF56" s="19">
        <v>0</v>
      </c>
      <c r="AG56" s="19">
        <v>3</v>
      </c>
      <c r="AH56" s="19">
        <v>0</v>
      </c>
      <c r="AI56" s="19">
        <v>26</v>
      </c>
      <c r="AJ56" s="19">
        <v>2</v>
      </c>
    </row>
    <row r="57" spans="2:36" ht="20.100000000000001" customHeight="1" thickBot="1" x14ac:dyDescent="0.25">
      <c r="B57" s="4" t="s">
        <v>241</v>
      </c>
      <c r="C57" s="19">
        <v>13</v>
      </c>
      <c r="D57" s="19">
        <v>6</v>
      </c>
      <c r="E57" s="19">
        <v>66</v>
      </c>
      <c r="F57" s="19">
        <v>4</v>
      </c>
      <c r="G57" s="19">
        <v>482</v>
      </c>
      <c r="H57" s="19">
        <v>119</v>
      </c>
      <c r="I57" s="19">
        <v>509</v>
      </c>
      <c r="J57" s="19">
        <v>119</v>
      </c>
      <c r="K57" s="19">
        <v>107</v>
      </c>
      <c r="L57" s="19">
        <v>4</v>
      </c>
      <c r="M57" s="19">
        <v>45</v>
      </c>
      <c r="N57" s="19">
        <v>5</v>
      </c>
      <c r="O57" s="19">
        <v>30</v>
      </c>
      <c r="P57" s="19">
        <v>3</v>
      </c>
      <c r="Q57" s="19">
        <v>1252</v>
      </c>
      <c r="R57" s="19">
        <v>260</v>
      </c>
      <c r="S57" s="19">
        <v>110</v>
      </c>
      <c r="T57" s="19">
        <v>5</v>
      </c>
      <c r="U57" s="19">
        <v>21</v>
      </c>
      <c r="V57" s="19">
        <v>0</v>
      </c>
      <c r="W57" s="19">
        <v>126</v>
      </c>
      <c r="X57" s="19">
        <v>7</v>
      </c>
      <c r="Y57" s="19">
        <v>31</v>
      </c>
      <c r="Z57" s="19">
        <v>1</v>
      </c>
      <c r="AA57" s="19">
        <v>58</v>
      </c>
      <c r="AB57" s="19">
        <v>6</v>
      </c>
      <c r="AC57" s="19">
        <v>153</v>
      </c>
      <c r="AD57" s="19">
        <v>8</v>
      </c>
      <c r="AE57" s="19">
        <v>3</v>
      </c>
      <c r="AF57" s="19">
        <v>0</v>
      </c>
      <c r="AG57" s="19">
        <v>34</v>
      </c>
      <c r="AH57" s="19">
        <v>0</v>
      </c>
      <c r="AI57" s="19">
        <v>536</v>
      </c>
      <c r="AJ57" s="19">
        <v>27</v>
      </c>
    </row>
    <row r="58" spans="2:36" ht="20.100000000000001" customHeight="1" thickBot="1" x14ac:dyDescent="0.25">
      <c r="B58" s="4" t="s">
        <v>242</v>
      </c>
      <c r="C58" s="19">
        <v>9</v>
      </c>
      <c r="D58" s="19">
        <v>20</v>
      </c>
      <c r="E58" s="19">
        <v>105</v>
      </c>
      <c r="F58" s="19">
        <v>23</v>
      </c>
      <c r="G58" s="19">
        <v>213</v>
      </c>
      <c r="H58" s="19">
        <v>118</v>
      </c>
      <c r="I58" s="19">
        <v>204</v>
      </c>
      <c r="J58" s="19">
        <v>118</v>
      </c>
      <c r="K58" s="19">
        <v>15</v>
      </c>
      <c r="L58" s="19">
        <v>0</v>
      </c>
      <c r="M58" s="19">
        <v>139</v>
      </c>
      <c r="N58" s="19">
        <v>107</v>
      </c>
      <c r="O58" s="19">
        <v>10</v>
      </c>
      <c r="P58" s="19">
        <v>17</v>
      </c>
      <c r="Q58" s="19">
        <v>695</v>
      </c>
      <c r="R58" s="19">
        <v>403</v>
      </c>
      <c r="S58" s="19">
        <v>81</v>
      </c>
      <c r="T58" s="19">
        <v>13</v>
      </c>
      <c r="U58" s="19">
        <v>40</v>
      </c>
      <c r="V58" s="19">
        <v>0</v>
      </c>
      <c r="W58" s="19">
        <v>50</v>
      </c>
      <c r="X58" s="19">
        <v>21</v>
      </c>
      <c r="Y58" s="19">
        <v>47</v>
      </c>
      <c r="Z58" s="19">
        <v>1</v>
      </c>
      <c r="AA58" s="19">
        <v>33</v>
      </c>
      <c r="AB58" s="19">
        <v>0</v>
      </c>
      <c r="AC58" s="19">
        <v>54</v>
      </c>
      <c r="AD58" s="19">
        <v>24</v>
      </c>
      <c r="AE58" s="19">
        <v>0</v>
      </c>
      <c r="AF58" s="19">
        <v>0</v>
      </c>
      <c r="AG58" s="19">
        <v>12</v>
      </c>
      <c r="AH58" s="19">
        <v>28</v>
      </c>
      <c r="AI58" s="19">
        <v>317</v>
      </c>
      <c r="AJ58" s="19">
        <v>87</v>
      </c>
    </row>
    <row r="59" spans="2:36" ht="20.100000000000001" customHeight="1" thickBot="1" x14ac:dyDescent="0.25">
      <c r="B59" s="4" t="s">
        <v>243</v>
      </c>
      <c r="C59" s="19">
        <v>1</v>
      </c>
      <c r="D59" s="19">
        <v>0</v>
      </c>
      <c r="E59" s="19">
        <v>8</v>
      </c>
      <c r="F59" s="19">
        <v>0</v>
      </c>
      <c r="G59" s="19">
        <v>42</v>
      </c>
      <c r="H59" s="19">
        <v>0</v>
      </c>
      <c r="I59" s="19">
        <v>83</v>
      </c>
      <c r="J59" s="19">
        <v>0</v>
      </c>
      <c r="K59" s="19">
        <v>41</v>
      </c>
      <c r="L59" s="19">
        <v>0</v>
      </c>
      <c r="M59" s="19">
        <v>22</v>
      </c>
      <c r="N59" s="19">
        <v>0</v>
      </c>
      <c r="O59" s="19">
        <v>0</v>
      </c>
      <c r="P59" s="19">
        <v>0</v>
      </c>
      <c r="Q59" s="19">
        <v>197</v>
      </c>
      <c r="R59" s="19">
        <v>0</v>
      </c>
      <c r="S59" s="19">
        <v>5</v>
      </c>
      <c r="T59" s="19">
        <v>0</v>
      </c>
      <c r="U59" s="19">
        <v>0</v>
      </c>
      <c r="V59" s="19">
        <v>0</v>
      </c>
      <c r="W59" s="19">
        <v>5</v>
      </c>
      <c r="X59" s="19">
        <v>0</v>
      </c>
      <c r="Y59" s="19">
        <v>0</v>
      </c>
      <c r="Z59" s="19">
        <v>0</v>
      </c>
      <c r="AA59" s="19">
        <v>2</v>
      </c>
      <c r="AB59" s="19">
        <v>0</v>
      </c>
      <c r="AC59" s="19">
        <v>5</v>
      </c>
      <c r="AD59" s="19">
        <v>0</v>
      </c>
      <c r="AE59" s="19">
        <v>2</v>
      </c>
      <c r="AF59" s="19">
        <v>0</v>
      </c>
      <c r="AG59" s="19">
        <v>3</v>
      </c>
      <c r="AH59" s="19">
        <v>0</v>
      </c>
      <c r="AI59" s="19">
        <v>22</v>
      </c>
      <c r="AJ59" s="19">
        <v>0</v>
      </c>
    </row>
    <row r="60" spans="2:36" ht="20.100000000000001" customHeight="1" thickBot="1" x14ac:dyDescent="0.25">
      <c r="B60" s="4" t="s">
        <v>244</v>
      </c>
      <c r="C60" s="19">
        <v>0</v>
      </c>
      <c r="D60" s="19">
        <v>0</v>
      </c>
      <c r="E60" s="19">
        <v>0</v>
      </c>
      <c r="F60" s="19">
        <v>0</v>
      </c>
      <c r="G60" s="19">
        <v>29</v>
      </c>
      <c r="H60" s="19">
        <v>0</v>
      </c>
      <c r="I60" s="19">
        <v>29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58</v>
      </c>
      <c r="R60" s="19">
        <v>0</v>
      </c>
      <c r="S60" s="19">
        <v>3</v>
      </c>
      <c r="T60" s="19">
        <v>0</v>
      </c>
      <c r="U60" s="19">
        <v>0</v>
      </c>
      <c r="V60" s="19">
        <v>0</v>
      </c>
      <c r="W60" s="19">
        <v>3</v>
      </c>
      <c r="X60" s="19">
        <v>0</v>
      </c>
      <c r="Y60" s="19">
        <v>0</v>
      </c>
      <c r="Z60" s="19">
        <v>0</v>
      </c>
      <c r="AA60" s="19">
        <v>3</v>
      </c>
      <c r="AB60" s="19">
        <v>0</v>
      </c>
      <c r="AC60" s="19">
        <v>3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12</v>
      </c>
      <c r="AJ60" s="19">
        <v>0</v>
      </c>
    </row>
    <row r="61" spans="2:36" ht="20.100000000000001" customHeight="1" thickBot="1" x14ac:dyDescent="0.25">
      <c r="B61" s="4" t="s">
        <v>270</v>
      </c>
      <c r="C61" s="19">
        <v>2</v>
      </c>
      <c r="D61" s="19">
        <v>0</v>
      </c>
      <c r="E61" s="19">
        <v>8</v>
      </c>
      <c r="F61" s="19">
        <v>0</v>
      </c>
      <c r="G61" s="19">
        <v>32</v>
      </c>
      <c r="H61" s="19">
        <v>0</v>
      </c>
      <c r="I61" s="19">
        <v>34</v>
      </c>
      <c r="J61" s="19">
        <v>5</v>
      </c>
      <c r="K61" s="19">
        <v>2</v>
      </c>
      <c r="L61" s="19">
        <v>5</v>
      </c>
      <c r="M61" s="19">
        <v>1</v>
      </c>
      <c r="N61" s="19">
        <v>5</v>
      </c>
      <c r="O61" s="19">
        <v>0</v>
      </c>
      <c r="P61" s="19">
        <v>0</v>
      </c>
      <c r="Q61" s="19">
        <v>79</v>
      </c>
      <c r="R61" s="19">
        <v>15</v>
      </c>
      <c r="S61" s="19">
        <v>13</v>
      </c>
      <c r="T61" s="19">
        <v>0</v>
      </c>
      <c r="U61" s="19">
        <v>0</v>
      </c>
      <c r="V61" s="19">
        <v>0</v>
      </c>
      <c r="W61" s="19">
        <v>10</v>
      </c>
      <c r="X61" s="19">
        <v>0</v>
      </c>
      <c r="Y61" s="19">
        <v>1</v>
      </c>
      <c r="Z61" s="19">
        <v>0</v>
      </c>
      <c r="AA61" s="19">
        <v>9</v>
      </c>
      <c r="AB61" s="19">
        <v>0</v>
      </c>
      <c r="AC61" s="19">
        <v>15</v>
      </c>
      <c r="AD61" s="19">
        <v>0</v>
      </c>
      <c r="AE61" s="19">
        <v>0</v>
      </c>
      <c r="AF61" s="19">
        <v>0</v>
      </c>
      <c r="AG61" s="19">
        <v>2</v>
      </c>
      <c r="AH61" s="19">
        <v>0</v>
      </c>
      <c r="AI61" s="19">
        <v>50</v>
      </c>
      <c r="AJ61" s="19">
        <v>0</v>
      </c>
    </row>
    <row r="62" spans="2:36" ht="20.100000000000001" customHeight="1" thickBot="1" x14ac:dyDescent="0.25">
      <c r="B62" s="4" t="s">
        <v>246</v>
      </c>
      <c r="C62" s="19">
        <v>0</v>
      </c>
      <c r="D62" s="19">
        <v>0</v>
      </c>
      <c r="E62" s="19">
        <v>3</v>
      </c>
      <c r="F62" s="19">
        <v>0</v>
      </c>
      <c r="G62" s="19">
        <v>107</v>
      </c>
      <c r="H62" s="19">
        <v>1</v>
      </c>
      <c r="I62" s="19">
        <v>107</v>
      </c>
      <c r="J62" s="19">
        <v>1</v>
      </c>
      <c r="K62" s="19">
        <v>1</v>
      </c>
      <c r="L62" s="19">
        <v>0</v>
      </c>
      <c r="M62" s="19">
        <v>28</v>
      </c>
      <c r="N62" s="19">
        <v>0</v>
      </c>
      <c r="O62" s="19">
        <v>2</v>
      </c>
      <c r="P62" s="19">
        <v>0</v>
      </c>
      <c r="Q62" s="19">
        <v>248</v>
      </c>
      <c r="R62" s="19">
        <v>2</v>
      </c>
      <c r="S62" s="19">
        <v>12</v>
      </c>
      <c r="T62" s="19">
        <v>0</v>
      </c>
      <c r="U62" s="19">
        <v>2</v>
      </c>
      <c r="V62" s="19">
        <v>0</v>
      </c>
      <c r="W62" s="19">
        <v>13</v>
      </c>
      <c r="X62" s="19">
        <v>0</v>
      </c>
      <c r="Y62" s="19">
        <v>12</v>
      </c>
      <c r="Z62" s="19">
        <v>0</v>
      </c>
      <c r="AA62" s="19">
        <v>14</v>
      </c>
      <c r="AB62" s="19">
        <v>0</v>
      </c>
      <c r="AC62" s="19">
        <v>8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61</v>
      </c>
      <c r="AJ62" s="19">
        <v>0</v>
      </c>
    </row>
    <row r="63" spans="2:36" ht="20.100000000000001" customHeight="1" thickBot="1" x14ac:dyDescent="0.25">
      <c r="B63" s="4" t="s">
        <v>247</v>
      </c>
      <c r="C63" s="19">
        <v>1</v>
      </c>
      <c r="D63" s="19">
        <v>0</v>
      </c>
      <c r="E63" s="19">
        <v>44</v>
      </c>
      <c r="F63" s="19">
        <v>0</v>
      </c>
      <c r="G63" s="19">
        <v>49</v>
      </c>
      <c r="H63" s="19">
        <v>0</v>
      </c>
      <c r="I63" s="19">
        <v>43</v>
      </c>
      <c r="J63" s="19">
        <v>0</v>
      </c>
      <c r="K63" s="19">
        <v>2</v>
      </c>
      <c r="L63" s="19">
        <v>0</v>
      </c>
      <c r="M63" s="19">
        <v>38</v>
      </c>
      <c r="N63" s="19">
        <v>0</v>
      </c>
      <c r="O63" s="19">
        <v>0</v>
      </c>
      <c r="P63" s="19">
        <v>0</v>
      </c>
      <c r="Q63" s="19">
        <v>177</v>
      </c>
      <c r="R63" s="19">
        <v>0</v>
      </c>
      <c r="S63" s="19">
        <v>25</v>
      </c>
      <c r="T63" s="19">
        <v>0</v>
      </c>
      <c r="U63" s="19">
        <v>0</v>
      </c>
      <c r="V63" s="19">
        <v>0</v>
      </c>
      <c r="W63" s="19">
        <v>42</v>
      </c>
      <c r="X63" s="19">
        <v>0</v>
      </c>
      <c r="Y63" s="19">
        <v>0</v>
      </c>
      <c r="Z63" s="19">
        <v>0</v>
      </c>
      <c r="AA63" s="19">
        <v>2</v>
      </c>
      <c r="AB63" s="19">
        <v>0</v>
      </c>
      <c r="AC63" s="19">
        <v>42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111</v>
      </c>
      <c r="AJ63" s="19">
        <v>0</v>
      </c>
    </row>
    <row r="64" spans="2:36" ht="20.100000000000001" customHeight="1" thickBot="1" x14ac:dyDescent="0.25">
      <c r="B64" s="7" t="s">
        <v>22</v>
      </c>
      <c r="C64" s="9">
        <f>SUM(C14:C63)</f>
        <v>186</v>
      </c>
      <c r="D64" s="9">
        <f t="shared" ref="D64:AJ64" si="0">SUM(D14:D63)</f>
        <v>90</v>
      </c>
      <c r="E64" s="9">
        <f t="shared" si="0"/>
        <v>697</v>
      </c>
      <c r="F64" s="9">
        <f t="shared" si="0"/>
        <v>218</v>
      </c>
      <c r="G64" s="9">
        <f t="shared" si="0"/>
        <v>4744</v>
      </c>
      <c r="H64" s="9">
        <f t="shared" si="0"/>
        <v>1367</v>
      </c>
      <c r="I64" s="9">
        <f t="shared" si="0"/>
        <v>5024</v>
      </c>
      <c r="J64" s="9">
        <f t="shared" si="0"/>
        <v>1237</v>
      </c>
      <c r="K64" s="9">
        <f t="shared" si="0"/>
        <v>602</v>
      </c>
      <c r="L64" s="9">
        <f t="shared" si="0"/>
        <v>44</v>
      </c>
      <c r="M64" s="9">
        <f t="shared" si="0"/>
        <v>1149</v>
      </c>
      <c r="N64" s="9">
        <f t="shared" si="0"/>
        <v>426</v>
      </c>
      <c r="O64" s="9">
        <f t="shared" si="0"/>
        <v>289</v>
      </c>
      <c r="P64" s="9">
        <f t="shared" si="0"/>
        <v>112</v>
      </c>
      <c r="Q64" s="9">
        <f t="shared" si="0"/>
        <v>12691</v>
      </c>
      <c r="R64" s="9">
        <f t="shared" si="0"/>
        <v>3494</v>
      </c>
      <c r="S64" s="9">
        <f t="shared" si="0"/>
        <v>1033</v>
      </c>
      <c r="T64" s="9">
        <f t="shared" si="0"/>
        <v>62</v>
      </c>
      <c r="U64" s="9">
        <f t="shared" si="0"/>
        <v>181</v>
      </c>
      <c r="V64" s="9">
        <f t="shared" si="0"/>
        <v>3</v>
      </c>
      <c r="W64" s="9">
        <f t="shared" si="0"/>
        <v>926</v>
      </c>
      <c r="X64" s="9">
        <f t="shared" si="0"/>
        <v>70</v>
      </c>
      <c r="Y64" s="9">
        <f t="shared" si="0"/>
        <v>161</v>
      </c>
      <c r="Z64" s="9">
        <f t="shared" si="0"/>
        <v>12</v>
      </c>
      <c r="AA64" s="9">
        <f t="shared" si="0"/>
        <v>623</v>
      </c>
      <c r="AB64" s="9">
        <f t="shared" si="0"/>
        <v>34</v>
      </c>
      <c r="AC64" s="9">
        <f t="shared" si="0"/>
        <v>1454</v>
      </c>
      <c r="AD64" s="9">
        <f t="shared" si="0"/>
        <v>99</v>
      </c>
      <c r="AE64" s="9">
        <f t="shared" si="0"/>
        <v>45</v>
      </c>
      <c r="AF64" s="9">
        <f t="shared" si="0"/>
        <v>2</v>
      </c>
      <c r="AG64" s="9">
        <f t="shared" si="0"/>
        <v>358</v>
      </c>
      <c r="AH64" s="9">
        <f t="shared" si="0"/>
        <v>37</v>
      </c>
      <c r="AI64" s="9">
        <f t="shared" si="0"/>
        <v>4781</v>
      </c>
      <c r="AJ64" s="9">
        <f t="shared" si="0"/>
        <v>319</v>
      </c>
    </row>
    <row r="65" spans="3:3" x14ac:dyDescent="0.2">
      <c r="C65" s="49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91" t="s">
        <v>275</v>
      </c>
      <c r="D12" s="92"/>
      <c r="E12" s="92"/>
      <c r="F12" s="92"/>
      <c r="G12" s="92"/>
      <c r="H12" s="92"/>
      <c r="I12" s="92"/>
      <c r="J12" s="92"/>
    </row>
    <row r="13" spans="2:10" ht="72" thickBot="1" x14ac:dyDescent="0.25">
      <c r="C13" s="22" t="s">
        <v>193</v>
      </c>
      <c r="D13" s="34" t="s">
        <v>194</v>
      </c>
      <c r="E13" s="34" t="s">
        <v>195</v>
      </c>
      <c r="F13" s="34" t="s">
        <v>196</v>
      </c>
      <c r="G13" s="34" t="s">
        <v>197</v>
      </c>
      <c r="H13" s="22" t="s">
        <v>291</v>
      </c>
      <c r="I13" s="34" t="s">
        <v>276</v>
      </c>
      <c r="J13" s="34" t="s">
        <v>277</v>
      </c>
    </row>
    <row r="14" spans="2:10" ht="20.100000000000001" customHeight="1" thickBot="1" x14ac:dyDescent="0.25">
      <c r="B14" s="3" t="s">
        <v>198</v>
      </c>
      <c r="C14" s="18">
        <v>318</v>
      </c>
      <c r="D14" s="18">
        <v>125</v>
      </c>
      <c r="E14" s="18">
        <v>0</v>
      </c>
      <c r="F14" s="18">
        <v>192</v>
      </c>
      <c r="G14" s="18">
        <v>1</v>
      </c>
      <c r="H14" s="18">
        <v>0</v>
      </c>
      <c r="I14" s="18">
        <v>163</v>
      </c>
      <c r="J14" s="18">
        <v>155</v>
      </c>
    </row>
    <row r="15" spans="2:10" ht="20.100000000000001" customHeight="1" thickBot="1" x14ac:dyDescent="0.25">
      <c r="B15" s="4" t="s">
        <v>199</v>
      </c>
      <c r="C15" s="19">
        <v>254</v>
      </c>
      <c r="D15" s="19">
        <v>229</v>
      </c>
      <c r="E15" s="19">
        <v>0</v>
      </c>
      <c r="F15" s="19">
        <v>25</v>
      </c>
      <c r="G15" s="19">
        <v>0</v>
      </c>
      <c r="H15" s="19">
        <v>11</v>
      </c>
      <c r="I15" s="19">
        <v>225</v>
      </c>
      <c r="J15" s="19">
        <v>29</v>
      </c>
    </row>
    <row r="16" spans="2:10" ht="20.100000000000001" customHeight="1" thickBot="1" x14ac:dyDescent="0.25">
      <c r="B16" s="4" t="s">
        <v>200</v>
      </c>
      <c r="C16" s="19">
        <v>109</v>
      </c>
      <c r="D16" s="19">
        <v>85</v>
      </c>
      <c r="E16" s="19">
        <v>3</v>
      </c>
      <c r="F16" s="19">
        <v>21</v>
      </c>
      <c r="G16" s="19">
        <v>0</v>
      </c>
      <c r="H16" s="19">
        <v>0</v>
      </c>
      <c r="I16" s="19">
        <v>91</v>
      </c>
      <c r="J16" s="19">
        <v>18</v>
      </c>
    </row>
    <row r="17" spans="2:10" ht="20.100000000000001" customHeight="1" thickBot="1" x14ac:dyDescent="0.25">
      <c r="B17" s="4" t="s">
        <v>201</v>
      </c>
      <c r="C17" s="19">
        <v>254</v>
      </c>
      <c r="D17" s="19">
        <v>201</v>
      </c>
      <c r="E17" s="19">
        <v>0</v>
      </c>
      <c r="F17" s="19">
        <v>53</v>
      </c>
      <c r="G17" s="19">
        <v>0</v>
      </c>
      <c r="H17" s="19">
        <v>0</v>
      </c>
      <c r="I17" s="19">
        <v>197</v>
      </c>
      <c r="J17" s="19">
        <v>57</v>
      </c>
    </row>
    <row r="18" spans="2:10" ht="20.100000000000001" customHeight="1" thickBot="1" x14ac:dyDescent="0.25">
      <c r="B18" s="4" t="s">
        <v>202</v>
      </c>
      <c r="C18" s="19">
        <v>157</v>
      </c>
      <c r="D18" s="19">
        <v>134</v>
      </c>
      <c r="E18" s="19">
        <v>0</v>
      </c>
      <c r="F18" s="19">
        <v>23</v>
      </c>
      <c r="G18" s="19">
        <v>0</v>
      </c>
      <c r="H18" s="19">
        <v>0</v>
      </c>
      <c r="I18" s="19">
        <v>76</v>
      </c>
      <c r="J18" s="19">
        <v>81</v>
      </c>
    </row>
    <row r="19" spans="2:10" ht="20.100000000000001" customHeight="1" thickBot="1" x14ac:dyDescent="0.25">
      <c r="B19" s="4" t="s">
        <v>203</v>
      </c>
      <c r="C19" s="19">
        <v>116</v>
      </c>
      <c r="D19" s="19">
        <v>88</v>
      </c>
      <c r="E19" s="19">
        <v>3</v>
      </c>
      <c r="F19" s="19">
        <v>25</v>
      </c>
      <c r="G19" s="19">
        <v>0</v>
      </c>
      <c r="H19" s="19">
        <v>0</v>
      </c>
      <c r="I19" s="19">
        <v>96</v>
      </c>
      <c r="J19" s="19">
        <v>20</v>
      </c>
    </row>
    <row r="20" spans="2:10" ht="20.100000000000001" customHeight="1" thickBot="1" x14ac:dyDescent="0.25">
      <c r="B20" s="4" t="s">
        <v>204</v>
      </c>
      <c r="C20" s="19">
        <v>424</v>
      </c>
      <c r="D20" s="19">
        <v>244</v>
      </c>
      <c r="E20" s="19">
        <v>1</v>
      </c>
      <c r="F20" s="19">
        <v>179</v>
      </c>
      <c r="G20" s="19">
        <v>0</v>
      </c>
      <c r="H20" s="19">
        <v>8</v>
      </c>
      <c r="I20" s="19">
        <v>266</v>
      </c>
      <c r="J20" s="19">
        <v>158</v>
      </c>
    </row>
    <row r="21" spans="2:10" ht="20.100000000000001" customHeight="1" thickBot="1" x14ac:dyDescent="0.25">
      <c r="B21" s="4" t="s">
        <v>205</v>
      </c>
      <c r="C21" s="19">
        <v>476</v>
      </c>
      <c r="D21" s="19">
        <v>376</v>
      </c>
      <c r="E21" s="19">
        <v>4</v>
      </c>
      <c r="F21" s="19">
        <v>96</v>
      </c>
      <c r="G21" s="19">
        <v>0</v>
      </c>
      <c r="H21" s="19">
        <v>0</v>
      </c>
      <c r="I21" s="19">
        <v>378</v>
      </c>
      <c r="J21" s="19">
        <v>98</v>
      </c>
    </row>
    <row r="22" spans="2:10" ht="20.100000000000001" customHeight="1" thickBot="1" x14ac:dyDescent="0.25">
      <c r="B22" s="4" t="s">
        <v>206</v>
      </c>
      <c r="C22" s="19">
        <v>64</v>
      </c>
      <c r="D22" s="19">
        <v>36</v>
      </c>
      <c r="E22" s="19">
        <v>0</v>
      </c>
      <c r="F22" s="19">
        <v>28</v>
      </c>
      <c r="G22" s="19">
        <v>0</v>
      </c>
      <c r="H22" s="19">
        <v>0</v>
      </c>
      <c r="I22" s="19">
        <v>28</v>
      </c>
      <c r="J22" s="19">
        <v>36</v>
      </c>
    </row>
    <row r="23" spans="2:10" ht="20.100000000000001" customHeight="1" thickBot="1" x14ac:dyDescent="0.25">
      <c r="B23" s="4" t="s">
        <v>207</v>
      </c>
      <c r="C23" s="19">
        <v>22</v>
      </c>
      <c r="D23" s="19">
        <v>10</v>
      </c>
      <c r="E23" s="19">
        <v>0</v>
      </c>
      <c r="F23" s="19">
        <v>12</v>
      </c>
      <c r="G23" s="19">
        <v>0</v>
      </c>
      <c r="H23" s="19">
        <v>0</v>
      </c>
      <c r="I23" s="19">
        <v>9</v>
      </c>
      <c r="J23" s="19">
        <v>13</v>
      </c>
    </row>
    <row r="24" spans="2:10" ht="20.100000000000001" customHeight="1" thickBot="1" x14ac:dyDescent="0.25">
      <c r="B24" s="4" t="s">
        <v>208</v>
      </c>
      <c r="C24" s="19">
        <v>203</v>
      </c>
      <c r="D24" s="19">
        <v>115</v>
      </c>
      <c r="E24" s="19">
        <v>0</v>
      </c>
      <c r="F24" s="19">
        <v>88</v>
      </c>
      <c r="G24" s="19">
        <v>0</v>
      </c>
      <c r="H24" s="19">
        <v>10</v>
      </c>
      <c r="I24" s="19">
        <v>96</v>
      </c>
      <c r="J24" s="19">
        <v>107</v>
      </c>
    </row>
    <row r="25" spans="2:10" ht="20.100000000000001" customHeight="1" thickBot="1" x14ac:dyDescent="0.25">
      <c r="B25" s="4" t="s">
        <v>209</v>
      </c>
      <c r="C25" s="19">
        <v>170</v>
      </c>
      <c r="D25" s="19">
        <v>122</v>
      </c>
      <c r="E25" s="19">
        <v>2</v>
      </c>
      <c r="F25" s="19">
        <v>46</v>
      </c>
      <c r="G25" s="19">
        <v>0</v>
      </c>
      <c r="H25" s="19">
        <v>0</v>
      </c>
      <c r="I25" s="19">
        <v>117</v>
      </c>
      <c r="J25" s="19">
        <v>53</v>
      </c>
    </row>
    <row r="26" spans="2:10" ht="20.100000000000001" customHeight="1" thickBot="1" x14ac:dyDescent="0.25">
      <c r="B26" s="4" t="s">
        <v>210</v>
      </c>
      <c r="C26" s="19">
        <v>535</v>
      </c>
      <c r="D26" s="19">
        <v>281</v>
      </c>
      <c r="E26" s="19">
        <v>12</v>
      </c>
      <c r="F26" s="19">
        <v>230</v>
      </c>
      <c r="G26" s="19">
        <v>12</v>
      </c>
      <c r="H26" s="19">
        <v>0</v>
      </c>
      <c r="I26" s="19">
        <v>289</v>
      </c>
      <c r="J26" s="19">
        <v>246</v>
      </c>
    </row>
    <row r="27" spans="2:10" ht="20.100000000000001" customHeight="1" thickBot="1" x14ac:dyDescent="0.25">
      <c r="B27" s="4" t="s">
        <v>211</v>
      </c>
      <c r="C27" s="19">
        <v>245</v>
      </c>
      <c r="D27" s="19">
        <v>199</v>
      </c>
      <c r="E27" s="19">
        <v>3</v>
      </c>
      <c r="F27" s="19">
        <v>43</v>
      </c>
      <c r="G27" s="19">
        <v>0</v>
      </c>
      <c r="H27" s="19">
        <v>1</v>
      </c>
      <c r="I27" s="19">
        <v>199</v>
      </c>
      <c r="J27" s="19">
        <v>46</v>
      </c>
    </row>
    <row r="28" spans="2:10" ht="20.100000000000001" customHeight="1" thickBot="1" x14ac:dyDescent="0.25">
      <c r="B28" s="4" t="s">
        <v>212</v>
      </c>
      <c r="C28" s="19">
        <v>340</v>
      </c>
      <c r="D28" s="19">
        <v>231</v>
      </c>
      <c r="E28" s="19">
        <v>1</v>
      </c>
      <c r="F28" s="19">
        <v>107</v>
      </c>
      <c r="G28" s="19">
        <v>1</v>
      </c>
      <c r="H28" s="19">
        <v>0</v>
      </c>
      <c r="I28" s="19">
        <v>237</v>
      </c>
      <c r="J28" s="19">
        <v>103</v>
      </c>
    </row>
    <row r="29" spans="2:10" ht="20.100000000000001" customHeight="1" thickBot="1" x14ac:dyDescent="0.25">
      <c r="B29" s="5" t="s">
        <v>213</v>
      </c>
      <c r="C29" s="27">
        <v>114</v>
      </c>
      <c r="D29" s="27">
        <v>72</v>
      </c>
      <c r="E29" s="27">
        <v>0</v>
      </c>
      <c r="F29" s="27">
        <v>42</v>
      </c>
      <c r="G29" s="27">
        <v>0</v>
      </c>
      <c r="H29" s="27">
        <v>0</v>
      </c>
      <c r="I29" s="27">
        <v>77</v>
      </c>
      <c r="J29" s="27">
        <v>37</v>
      </c>
    </row>
    <row r="30" spans="2:10" ht="20.100000000000001" customHeight="1" thickBot="1" x14ac:dyDescent="0.25">
      <c r="B30" s="6" t="s">
        <v>214</v>
      </c>
      <c r="C30" s="29">
        <v>55</v>
      </c>
      <c r="D30" s="29">
        <v>27</v>
      </c>
      <c r="E30" s="29">
        <v>0</v>
      </c>
      <c r="F30" s="29">
        <v>28</v>
      </c>
      <c r="G30" s="29">
        <v>0</v>
      </c>
      <c r="H30" s="29">
        <v>1</v>
      </c>
      <c r="I30" s="29">
        <v>28</v>
      </c>
      <c r="J30" s="29">
        <v>27</v>
      </c>
    </row>
    <row r="31" spans="2:10" ht="20.100000000000001" customHeight="1" thickBot="1" x14ac:dyDescent="0.25">
      <c r="B31" s="4" t="s">
        <v>215</v>
      </c>
      <c r="C31" s="29">
        <v>89</v>
      </c>
      <c r="D31" s="29">
        <v>43</v>
      </c>
      <c r="E31" s="29">
        <v>0</v>
      </c>
      <c r="F31" s="29">
        <v>46</v>
      </c>
      <c r="G31" s="29">
        <v>0</v>
      </c>
      <c r="H31" s="29">
        <v>0</v>
      </c>
      <c r="I31" s="29">
        <v>45</v>
      </c>
      <c r="J31" s="29">
        <v>44</v>
      </c>
    </row>
    <row r="32" spans="2:10" ht="20.100000000000001" customHeight="1" thickBot="1" x14ac:dyDescent="0.25">
      <c r="B32" s="4" t="s">
        <v>216</v>
      </c>
      <c r="C32" s="28">
        <v>126</v>
      </c>
      <c r="D32" s="28">
        <v>98</v>
      </c>
      <c r="E32" s="28">
        <v>1</v>
      </c>
      <c r="F32" s="28">
        <v>27</v>
      </c>
      <c r="G32" s="28">
        <v>0</v>
      </c>
      <c r="H32" s="28">
        <v>0</v>
      </c>
      <c r="I32" s="28">
        <v>99</v>
      </c>
      <c r="J32" s="28">
        <v>27</v>
      </c>
    </row>
    <row r="33" spans="2:10" ht="20.100000000000001" customHeight="1" thickBot="1" x14ac:dyDescent="0.25">
      <c r="B33" s="4" t="s">
        <v>217</v>
      </c>
      <c r="C33" s="19">
        <v>17</v>
      </c>
      <c r="D33" s="19">
        <v>3</v>
      </c>
      <c r="E33" s="19">
        <v>0</v>
      </c>
      <c r="F33" s="19">
        <v>14</v>
      </c>
      <c r="G33" s="19">
        <v>0</v>
      </c>
      <c r="H33" s="19">
        <v>0</v>
      </c>
      <c r="I33" s="19">
        <v>3</v>
      </c>
      <c r="J33" s="19">
        <v>14</v>
      </c>
    </row>
    <row r="34" spans="2:10" ht="20.100000000000001" customHeight="1" thickBot="1" x14ac:dyDescent="0.25">
      <c r="B34" s="4" t="s">
        <v>218</v>
      </c>
      <c r="C34" s="19">
        <v>39</v>
      </c>
      <c r="D34" s="19">
        <v>30</v>
      </c>
      <c r="E34" s="19">
        <v>0</v>
      </c>
      <c r="F34" s="19">
        <v>9</v>
      </c>
      <c r="G34" s="19">
        <v>0</v>
      </c>
      <c r="H34" s="19">
        <v>0</v>
      </c>
      <c r="I34" s="19">
        <v>30</v>
      </c>
      <c r="J34" s="19">
        <v>9</v>
      </c>
    </row>
    <row r="35" spans="2:10" ht="20.100000000000001" customHeight="1" thickBot="1" x14ac:dyDescent="0.25">
      <c r="B35" s="4" t="s">
        <v>219</v>
      </c>
      <c r="C35" s="19">
        <v>23</v>
      </c>
      <c r="D35" s="19">
        <v>5</v>
      </c>
      <c r="E35" s="19">
        <v>0</v>
      </c>
      <c r="F35" s="19">
        <v>18</v>
      </c>
      <c r="G35" s="19">
        <v>0</v>
      </c>
      <c r="H35" s="19">
        <v>0</v>
      </c>
      <c r="I35" s="19">
        <v>5</v>
      </c>
      <c r="J35" s="19">
        <v>18</v>
      </c>
    </row>
    <row r="36" spans="2:10" ht="20.100000000000001" customHeight="1" thickBot="1" x14ac:dyDescent="0.25">
      <c r="B36" s="4" t="s">
        <v>220</v>
      </c>
      <c r="C36" s="19">
        <v>28</v>
      </c>
      <c r="D36" s="19">
        <v>12</v>
      </c>
      <c r="E36" s="19">
        <v>0</v>
      </c>
      <c r="F36" s="19">
        <v>16</v>
      </c>
      <c r="G36" s="19">
        <v>0</v>
      </c>
      <c r="H36" s="19">
        <v>0</v>
      </c>
      <c r="I36" s="19">
        <v>14</v>
      </c>
      <c r="J36" s="19">
        <v>14</v>
      </c>
    </row>
    <row r="37" spans="2:10" ht="20.100000000000001" customHeight="1" thickBot="1" x14ac:dyDescent="0.25">
      <c r="B37" s="4" t="s">
        <v>221</v>
      </c>
      <c r="C37" s="19">
        <v>122</v>
      </c>
      <c r="D37" s="19">
        <v>80</v>
      </c>
      <c r="E37" s="19">
        <v>3</v>
      </c>
      <c r="F37" s="19">
        <v>39</v>
      </c>
      <c r="G37" s="19">
        <v>0</v>
      </c>
      <c r="H37" s="19">
        <v>6</v>
      </c>
      <c r="I37" s="19">
        <v>67</v>
      </c>
      <c r="J37" s="19">
        <v>55</v>
      </c>
    </row>
    <row r="38" spans="2:10" ht="20.100000000000001" customHeight="1" thickBot="1" x14ac:dyDescent="0.25">
      <c r="B38" s="4" t="s">
        <v>222</v>
      </c>
      <c r="C38" s="19">
        <v>50</v>
      </c>
      <c r="D38" s="19">
        <v>35</v>
      </c>
      <c r="E38" s="19">
        <v>0</v>
      </c>
      <c r="F38" s="19">
        <v>15</v>
      </c>
      <c r="G38" s="19">
        <v>0</v>
      </c>
      <c r="H38" s="19">
        <v>0</v>
      </c>
      <c r="I38" s="19">
        <v>14</v>
      </c>
      <c r="J38" s="19">
        <v>36</v>
      </c>
    </row>
    <row r="39" spans="2:10" ht="20.100000000000001" customHeight="1" thickBot="1" x14ac:dyDescent="0.25">
      <c r="B39" s="4" t="s">
        <v>223</v>
      </c>
      <c r="C39" s="19">
        <v>102</v>
      </c>
      <c r="D39" s="19">
        <v>68</v>
      </c>
      <c r="E39" s="19">
        <v>0</v>
      </c>
      <c r="F39" s="19">
        <v>34</v>
      </c>
      <c r="G39" s="19">
        <v>0</v>
      </c>
      <c r="H39" s="19">
        <v>0</v>
      </c>
      <c r="I39" s="19">
        <v>67</v>
      </c>
      <c r="J39" s="19">
        <v>35</v>
      </c>
    </row>
    <row r="40" spans="2:10" ht="20.100000000000001" customHeight="1" thickBot="1" x14ac:dyDescent="0.25">
      <c r="B40" s="4" t="s">
        <v>224</v>
      </c>
      <c r="C40" s="19">
        <v>135</v>
      </c>
      <c r="D40" s="19">
        <v>90</v>
      </c>
      <c r="E40" s="19">
        <v>0</v>
      </c>
      <c r="F40" s="19">
        <v>45</v>
      </c>
      <c r="G40" s="19">
        <v>0</v>
      </c>
      <c r="H40" s="19">
        <v>0</v>
      </c>
      <c r="I40" s="19">
        <v>93</v>
      </c>
      <c r="J40" s="19">
        <v>42</v>
      </c>
    </row>
    <row r="41" spans="2:10" ht="20.100000000000001" customHeight="1" thickBot="1" x14ac:dyDescent="0.25">
      <c r="B41" s="4" t="s">
        <v>225</v>
      </c>
      <c r="C41" s="19">
        <v>56</v>
      </c>
      <c r="D41" s="19">
        <v>29</v>
      </c>
      <c r="E41" s="19">
        <v>0</v>
      </c>
      <c r="F41" s="19">
        <v>27</v>
      </c>
      <c r="G41" s="19">
        <v>0</v>
      </c>
      <c r="H41" s="19">
        <v>0</v>
      </c>
      <c r="I41" s="19">
        <v>28</v>
      </c>
      <c r="J41" s="19">
        <v>28</v>
      </c>
    </row>
    <row r="42" spans="2:10" ht="20.100000000000001" customHeight="1" thickBot="1" x14ac:dyDescent="0.25">
      <c r="B42" s="4" t="s">
        <v>226</v>
      </c>
      <c r="C42" s="19">
        <v>58</v>
      </c>
      <c r="D42" s="19">
        <v>38</v>
      </c>
      <c r="E42" s="19">
        <v>0</v>
      </c>
      <c r="F42" s="19">
        <v>20</v>
      </c>
      <c r="G42" s="19">
        <v>0</v>
      </c>
      <c r="H42" s="19">
        <v>0</v>
      </c>
      <c r="I42" s="19">
        <v>35</v>
      </c>
      <c r="J42" s="19">
        <v>23</v>
      </c>
    </row>
    <row r="43" spans="2:10" ht="20.100000000000001" customHeight="1" thickBot="1" x14ac:dyDescent="0.25">
      <c r="B43" s="4" t="s">
        <v>227</v>
      </c>
      <c r="C43" s="19">
        <v>148</v>
      </c>
      <c r="D43" s="19">
        <v>81</v>
      </c>
      <c r="E43" s="19">
        <v>2</v>
      </c>
      <c r="F43" s="19">
        <v>63</v>
      </c>
      <c r="G43" s="19">
        <v>2</v>
      </c>
      <c r="H43" s="19">
        <v>3</v>
      </c>
      <c r="I43" s="19">
        <v>77</v>
      </c>
      <c r="J43" s="19">
        <v>71</v>
      </c>
    </row>
    <row r="44" spans="2:10" ht="20.100000000000001" customHeight="1" thickBot="1" x14ac:dyDescent="0.25">
      <c r="B44" s="4" t="s">
        <v>228</v>
      </c>
      <c r="C44" s="19">
        <v>994</v>
      </c>
      <c r="D44" s="19">
        <v>531</v>
      </c>
      <c r="E44" s="19">
        <v>2</v>
      </c>
      <c r="F44" s="19">
        <v>459</v>
      </c>
      <c r="G44" s="19">
        <v>2</v>
      </c>
      <c r="H44" s="19">
        <v>0</v>
      </c>
      <c r="I44" s="19">
        <v>518</v>
      </c>
      <c r="J44" s="19">
        <v>476</v>
      </c>
    </row>
    <row r="45" spans="2:10" ht="20.100000000000001" customHeight="1" thickBot="1" x14ac:dyDescent="0.25">
      <c r="B45" s="4" t="s">
        <v>229</v>
      </c>
      <c r="C45" s="19">
        <v>135</v>
      </c>
      <c r="D45" s="19">
        <v>68</v>
      </c>
      <c r="E45" s="19">
        <v>0</v>
      </c>
      <c r="F45" s="19">
        <v>67</v>
      </c>
      <c r="G45" s="19">
        <v>0</v>
      </c>
      <c r="H45" s="19">
        <v>0</v>
      </c>
      <c r="I45" s="19">
        <v>59</v>
      </c>
      <c r="J45" s="19">
        <v>76</v>
      </c>
    </row>
    <row r="46" spans="2:10" ht="20.100000000000001" customHeight="1" thickBot="1" x14ac:dyDescent="0.25">
      <c r="B46" s="4" t="s">
        <v>230</v>
      </c>
      <c r="C46" s="19">
        <v>77</v>
      </c>
      <c r="D46" s="19">
        <v>37</v>
      </c>
      <c r="E46" s="19">
        <v>0</v>
      </c>
      <c r="F46" s="19">
        <v>40</v>
      </c>
      <c r="G46" s="19">
        <v>0</v>
      </c>
      <c r="H46" s="19">
        <v>0</v>
      </c>
      <c r="I46" s="19">
        <v>28</v>
      </c>
      <c r="J46" s="19">
        <v>49</v>
      </c>
    </row>
    <row r="47" spans="2:10" ht="20.100000000000001" customHeight="1" thickBot="1" x14ac:dyDescent="0.25">
      <c r="B47" s="4" t="s">
        <v>231</v>
      </c>
      <c r="C47" s="19">
        <v>209</v>
      </c>
      <c r="D47" s="19">
        <v>119</v>
      </c>
      <c r="E47" s="19">
        <v>0</v>
      </c>
      <c r="F47" s="19">
        <v>90</v>
      </c>
      <c r="G47" s="19">
        <v>0</v>
      </c>
      <c r="H47" s="19">
        <v>3</v>
      </c>
      <c r="I47" s="19">
        <v>126</v>
      </c>
      <c r="J47" s="19">
        <v>83</v>
      </c>
    </row>
    <row r="48" spans="2:10" ht="20.100000000000001" customHeight="1" thickBot="1" x14ac:dyDescent="0.25">
      <c r="B48" s="4" t="s">
        <v>232</v>
      </c>
      <c r="C48" s="19">
        <v>539</v>
      </c>
      <c r="D48" s="19">
        <v>267</v>
      </c>
      <c r="E48" s="19">
        <v>4</v>
      </c>
      <c r="F48" s="19">
        <v>268</v>
      </c>
      <c r="G48" s="19">
        <v>0</v>
      </c>
      <c r="H48" s="19">
        <v>2</v>
      </c>
      <c r="I48" s="19">
        <v>257</v>
      </c>
      <c r="J48" s="19">
        <v>282</v>
      </c>
    </row>
    <row r="49" spans="2:10" ht="20.100000000000001" customHeight="1" thickBot="1" x14ac:dyDescent="0.25">
      <c r="B49" s="4" t="s">
        <v>233</v>
      </c>
      <c r="C49" s="19">
        <v>126</v>
      </c>
      <c r="D49" s="19">
        <v>81</v>
      </c>
      <c r="E49" s="19">
        <v>0</v>
      </c>
      <c r="F49" s="19">
        <v>45</v>
      </c>
      <c r="G49" s="19">
        <v>0</v>
      </c>
      <c r="H49" s="19">
        <v>0</v>
      </c>
      <c r="I49" s="19">
        <v>82</v>
      </c>
      <c r="J49" s="19">
        <v>44</v>
      </c>
    </row>
    <row r="50" spans="2:10" ht="20.100000000000001" customHeight="1" thickBot="1" x14ac:dyDescent="0.25">
      <c r="B50" s="4" t="s">
        <v>234</v>
      </c>
      <c r="C50" s="19">
        <v>635</v>
      </c>
      <c r="D50" s="19">
        <v>353</v>
      </c>
      <c r="E50" s="19">
        <v>1</v>
      </c>
      <c r="F50" s="19">
        <v>281</v>
      </c>
      <c r="G50" s="19">
        <v>0</v>
      </c>
      <c r="H50" s="19">
        <v>2</v>
      </c>
      <c r="I50" s="19">
        <v>350</v>
      </c>
      <c r="J50" s="19">
        <v>285</v>
      </c>
    </row>
    <row r="51" spans="2:10" ht="20.100000000000001" customHeight="1" thickBot="1" x14ac:dyDescent="0.25">
      <c r="B51" s="4" t="s">
        <v>235</v>
      </c>
      <c r="C51" s="19">
        <v>148</v>
      </c>
      <c r="D51" s="19">
        <v>124</v>
      </c>
      <c r="E51" s="19">
        <v>1</v>
      </c>
      <c r="F51" s="19">
        <v>23</v>
      </c>
      <c r="G51" s="19">
        <v>0</v>
      </c>
      <c r="H51" s="19">
        <v>0</v>
      </c>
      <c r="I51" s="19">
        <v>131</v>
      </c>
      <c r="J51" s="19">
        <v>17</v>
      </c>
    </row>
    <row r="52" spans="2:10" ht="20.100000000000001" customHeight="1" thickBot="1" x14ac:dyDescent="0.25">
      <c r="B52" s="4" t="s">
        <v>236</v>
      </c>
      <c r="C52" s="19">
        <v>75</v>
      </c>
      <c r="D52" s="19">
        <v>50</v>
      </c>
      <c r="E52" s="19">
        <v>0</v>
      </c>
      <c r="F52" s="19">
        <v>25</v>
      </c>
      <c r="G52" s="19">
        <v>0</v>
      </c>
      <c r="H52" s="19">
        <v>0</v>
      </c>
      <c r="I52" s="19">
        <v>62</v>
      </c>
      <c r="J52" s="19">
        <v>13</v>
      </c>
    </row>
    <row r="53" spans="2:10" ht="20.100000000000001" customHeight="1" thickBot="1" x14ac:dyDescent="0.25">
      <c r="B53" s="4" t="s">
        <v>237</v>
      </c>
      <c r="C53" s="19">
        <v>215</v>
      </c>
      <c r="D53" s="19">
        <v>161</v>
      </c>
      <c r="E53" s="19">
        <v>2</v>
      </c>
      <c r="F53" s="19">
        <v>52</v>
      </c>
      <c r="G53" s="19">
        <v>0</v>
      </c>
      <c r="H53" s="19">
        <v>0</v>
      </c>
      <c r="I53" s="19">
        <v>162</v>
      </c>
      <c r="J53" s="19">
        <v>53</v>
      </c>
    </row>
    <row r="54" spans="2:10" ht="20.100000000000001" customHeight="1" thickBot="1" x14ac:dyDescent="0.25">
      <c r="B54" s="4" t="s">
        <v>238</v>
      </c>
      <c r="C54" s="19">
        <v>64</v>
      </c>
      <c r="D54" s="19">
        <v>29</v>
      </c>
      <c r="E54" s="19">
        <v>0</v>
      </c>
      <c r="F54" s="19">
        <v>35</v>
      </c>
      <c r="G54" s="19">
        <v>0</v>
      </c>
      <c r="H54" s="19">
        <v>0</v>
      </c>
      <c r="I54" s="19">
        <v>31</v>
      </c>
      <c r="J54" s="19">
        <v>33</v>
      </c>
    </row>
    <row r="55" spans="2:10" ht="20.100000000000001" customHeight="1" thickBot="1" x14ac:dyDescent="0.25">
      <c r="B55" s="4" t="s">
        <v>239</v>
      </c>
      <c r="C55" s="19">
        <v>53</v>
      </c>
      <c r="D55" s="19">
        <v>40</v>
      </c>
      <c r="E55" s="19">
        <v>0</v>
      </c>
      <c r="F55" s="19">
        <v>13</v>
      </c>
      <c r="G55" s="19">
        <v>0</v>
      </c>
      <c r="H55" s="19">
        <v>0</v>
      </c>
      <c r="I55" s="19">
        <v>44</v>
      </c>
      <c r="J55" s="19">
        <v>9</v>
      </c>
    </row>
    <row r="56" spans="2:10" ht="20.100000000000001" customHeight="1" thickBot="1" x14ac:dyDescent="0.25">
      <c r="B56" s="4" t="s">
        <v>240</v>
      </c>
      <c r="C56" s="19">
        <v>169</v>
      </c>
      <c r="D56" s="19">
        <v>117</v>
      </c>
      <c r="E56" s="19">
        <v>0</v>
      </c>
      <c r="F56" s="19">
        <v>52</v>
      </c>
      <c r="G56" s="19">
        <v>0</v>
      </c>
      <c r="H56" s="19">
        <v>0</v>
      </c>
      <c r="I56" s="19">
        <v>127</v>
      </c>
      <c r="J56" s="19">
        <v>42</v>
      </c>
    </row>
    <row r="57" spans="2:10" ht="20.100000000000001" customHeight="1" thickBot="1" x14ac:dyDescent="0.25">
      <c r="B57" s="4" t="s">
        <v>241</v>
      </c>
      <c r="C57" s="19">
        <v>1561</v>
      </c>
      <c r="D57" s="19">
        <v>830</v>
      </c>
      <c r="E57" s="19">
        <v>24</v>
      </c>
      <c r="F57" s="19">
        <v>704</v>
      </c>
      <c r="G57" s="19">
        <v>3</v>
      </c>
      <c r="H57" s="19">
        <v>0</v>
      </c>
      <c r="I57" s="19">
        <v>813</v>
      </c>
      <c r="J57" s="19">
        <v>748</v>
      </c>
    </row>
    <row r="58" spans="2:10" ht="20.100000000000001" customHeight="1" thickBot="1" x14ac:dyDescent="0.25">
      <c r="B58" s="4" t="s">
        <v>242</v>
      </c>
      <c r="C58" s="19">
        <v>478</v>
      </c>
      <c r="D58" s="19">
        <v>317</v>
      </c>
      <c r="E58" s="19">
        <v>8</v>
      </c>
      <c r="F58" s="19">
        <v>153</v>
      </c>
      <c r="G58" s="19">
        <v>0</v>
      </c>
      <c r="H58" s="19">
        <v>1</v>
      </c>
      <c r="I58" s="19">
        <v>325</v>
      </c>
      <c r="J58" s="19">
        <v>153</v>
      </c>
    </row>
    <row r="59" spans="2:10" ht="20.100000000000001" customHeight="1" thickBot="1" x14ac:dyDescent="0.25">
      <c r="B59" s="4" t="s">
        <v>243</v>
      </c>
      <c r="C59" s="19">
        <v>126</v>
      </c>
      <c r="D59" s="19">
        <v>56</v>
      </c>
      <c r="E59" s="19">
        <v>0</v>
      </c>
      <c r="F59" s="19">
        <v>70</v>
      </c>
      <c r="G59" s="19">
        <v>0</v>
      </c>
      <c r="H59" s="19">
        <v>0</v>
      </c>
      <c r="I59" s="19">
        <v>67</v>
      </c>
      <c r="J59" s="19">
        <v>59</v>
      </c>
    </row>
    <row r="60" spans="2:10" ht="20.100000000000001" customHeight="1" thickBot="1" x14ac:dyDescent="0.25">
      <c r="B60" s="4" t="s">
        <v>244</v>
      </c>
      <c r="C60" s="19">
        <v>43</v>
      </c>
      <c r="D60" s="19">
        <v>17</v>
      </c>
      <c r="E60" s="19">
        <v>2</v>
      </c>
      <c r="F60" s="19">
        <v>24</v>
      </c>
      <c r="G60" s="19">
        <v>0</v>
      </c>
      <c r="H60" s="19">
        <v>0</v>
      </c>
      <c r="I60" s="19">
        <v>10</v>
      </c>
      <c r="J60" s="19">
        <v>33</v>
      </c>
    </row>
    <row r="61" spans="2:10" ht="20.100000000000001" customHeight="1" thickBot="1" x14ac:dyDescent="0.25">
      <c r="B61" s="4" t="s">
        <v>270</v>
      </c>
      <c r="C61" s="19">
        <v>78</v>
      </c>
      <c r="D61" s="19">
        <v>37</v>
      </c>
      <c r="E61" s="19">
        <v>2</v>
      </c>
      <c r="F61" s="19">
        <v>38</v>
      </c>
      <c r="G61" s="19">
        <v>1</v>
      </c>
      <c r="H61" s="19">
        <v>2</v>
      </c>
      <c r="I61" s="19">
        <v>31</v>
      </c>
      <c r="J61" s="19">
        <v>47</v>
      </c>
    </row>
    <row r="62" spans="2:10" ht="20.100000000000001" customHeight="1" thickBot="1" x14ac:dyDescent="0.25">
      <c r="B62" s="4" t="s">
        <v>246</v>
      </c>
      <c r="C62" s="19">
        <v>176</v>
      </c>
      <c r="D62" s="19">
        <v>101</v>
      </c>
      <c r="E62" s="19">
        <v>0</v>
      </c>
      <c r="F62" s="19">
        <v>75</v>
      </c>
      <c r="G62" s="19">
        <v>0</v>
      </c>
      <c r="H62" s="19">
        <v>1</v>
      </c>
      <c r="I62" s="19">
        <v>100</v>
      </c>
      <c r="J62" s="19">
        <v>76</v>
      </c>
    </row>
    <row r="63" spans="2:10" ht="20.100000000000001" customHeight="1" thickBot="1" x14ac:dyDescent="0.25">
      <c r="B63" s="4" t="s">
        <v>247</v>
      </c>
      <c r="C63" s="19">
        <v>56</v>
      </c>
      <c r="D63" s="19">
        <v>37</v>
      </c>
      <c r="E63" s="19">
        <v>0</v>
      </c>
      <c r="F63" s="19">
        <v>19</v>
      </c>
      <c r="G63" s="19">
        <v>0</v>
      </c>
      <c r="H63" s="19">
        <v>0</v>
      </c>
      <c r="I63" s="19">
        <v>34</v>
      </c>
      <c r="J63" s="19">
        <v>22</v>
      </c>
    </row>
    <row r="64" spans="2:10" ht="20.100000000000001" customHeight="1" thickBot="1" x14ac:dyDescent="0.25">
      <c r="B64" s="7" t="s">
        <v>22</v>
      </c>
      <c r="C64" s="9">
        <f>SUM(C14:C63)</f>
        <v>10806</v>
      </c>
      <c r="D64" s="9">
        <f t="shared" ref="D64:J64" si="0">SUM(D14:D63)</f>
        <v>6559</v>
      </c>
      <c r="E64" s="9">
        <f t="shared" si="0"/>
        <v>81</v>
      </c>
      <c r="F64" s="9">
        <f t="shared" si="0"/>
        <v>4144</v>
      </c>
      <c r="G64" s="9">
        <f t="shared" si="0"/>
        <v>22</v>
      </c>
      <c r="H64" s="9">
        <f>SUM(H14:H63)</f>
        <v>51</v>
      </c>
      <c r="I64" s="9">
        <f t="shared" si="0"/>
        <v>6506</v>
      </c>
      <c r="J64" s="9">
        <f t="shared" si="0"/>
        <v>4300</v>
      </c>
    </row>
    <row r="66" spans="2:6" x14ac:dyDescent="0.2">
      <c r="C66" s="49"/>
    </row>
    <row r="67" spans="2:6" ht="14.25" customHeight="1" x14ac:dyDescent="0.2">
      <c r="B67" s="93" t="s">
        <v>292</v>
      </c>
      <c r="C67" s="93"/>
      <c r="D67" s="93"/>
      <c r="E67" s="93"/>
      <c r="F67" s="93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91" t="s">
        <v>264</v>
      </c>
      <c r="C9" s="92"/>
    </row>
    <row r="10" spans="2:3" ht="20.100000000000001" customHeight="1" thickBot="1" x14ac:dyDescent="0.25">
      <c r="B10" s="3" t="s">
        <v>198</v>
      </c>
      <c r="C10" s="18">
        <v>178</v>
      </c>
    </row>
    <row r="11" spans="2:3" ht="20.100000000000001" customHeight="1" thickBot="1" x14ac:dyDescent="0.25">
      <c r="B11" s="4" t="s">
        <v>199</v>
      </c>
      <c r="C11" s="19">
        <v>317</v>
      </c>
    </row>
    <row r="12" spans="2:3" ht="20.100000000000001" customHeight="1" thickBot="1" x14ac:dyDescent="0.25">
      <c r="B12" s="4" t="s">
        <v>200</v>
      </c>
      <c r="C12" s="19">
        <v>136</v>
      </c>
    </row>
    <row r="13" spans="2:3" ht="20.100000000000001" customHeight="1" thickBot="1" x14ac:dyDescent="0.25">
      <c r="B13" s="4" t="s">
        <v>201</v>
      </c>
      <c r="C13" s="19">
        <v>231</v>
      </c>
    </row>
    <row r="14" spans="2:3" ht="20.100000000000001" customHeight="1" thickBot="1" x14ac:dyDescent="0.25">
      <c r="B14" s="4" t="s">
        <v>202</v>
      </c>
      <c r="C14" s="19">
        <v>134</v>
      </c>
    </row>
    <row r="15" spans="2:3" ht="20.100000000000001" customHeight="1" thickBot="1" x14ac:dyDescent="0.25">
      <c r="B15" s="4" t="s">
        <v>203</v>
      </c>
      <c r="C15" s="19">
        <v>58</v>
      </c>
    </row>
    <row r="16" spans="2:3" ht="20.100000000000001" customHeight="1" thickBot="1" x14ac:dyDescent="0.25">
      <c r="B16" s="4" t="s">
        <v>204</v>
      </c>
      <c r="C16" s="19">
        <v>180</v>
      </c>
    </row>
    <row r="17" spans="2:3" ht="20.100000000000001" customHeight="1" thickBot="1" x14ac:dyDescent="0.25">
      <c r="B17" s="4" t="s">
        <v>205</v>
      </c>
      <c r="C17" s="19">
        <v>141</v>
      </c>
    </row>
    <row r="18" spans="2:3" ht="20.100000000000001" customHeight="1" thickBot="1" x14ac:dyDescent="0.25">
      <c r="B18" s="4" t="s">
        <v>206</v>
      </c>
      <c r="C18" s="19">
        <v>46</v>
      </c>
    </row>
    <row r="19" spans="2:3" ht="20.100000000000001" customHeight="1" thickBot="1" x14ac:dyDescent="0.25">
      <c r="B19" s="4" t="s">
        <v>207</v>
      </c>
      <c r="C19" s="19">
        <v>19</v>
      </c>
    </row>
    <row r="20" spans="2:3" ht="20.100000000000001" customHeight="1" thickBot="1" x14ac:dyDescent="0.25">
      <c r="B20" s="4" t="s">
        <v>208</v>
      </c>
      <c r="C20" s="19">
        <v>127</v>
      </c>
    </row>
    <row r="21" spans="2:3" ht="20.100000000000001" customHeight="1" thickBot="1" x14ac:dyDescent="0.25">
      <c r="B21" s="4" t="s">
        <v>209</v>
      </c>
      <c r="C21" s="19">
        <v>138</v>
      </c>
    </row>
    <row r="22" spans="2:3" ht="20.100000000000001" customHeight="1" thickBot="1" x14ac:dyDescent="0.25">
      <c r="B22" s="4" t="s">
        <v>210</v>
      </c>
      <c r="C22" s="19">
        <v>280</v>
      </c>
    </row>
    <row r="23" spans="2:3" ht="20.100000000000001" customHeight="1" thickBot="1" x14ac:dyDescent="0.25">
      <c r="B23" s="4" t="s">
        <v>211</v>
      </c>
      <c r="C23" s="19">
        <v>336</v>
      </c>
    </row>
    <row r="24" spans="2:3" ht="20.100000000000001" customHeight="1" thickBot="1" x14ac:dyDescent="0.25">
      <c r="B24" s="4" t="s">
        <v>212</v>
      </c>
      <c r="C24" s="19">
        <v>280</v>
      </c>
    </row>
    <row r="25" spans="2:3" ht="20.100000000000001" customHeight="1" thickBot="1" x14ac:dyDescent="0.25">
      <c r="B25" s="5" t="s">
        <v>213</v>
      </c>
      <c r="C25" s="27">
        <v>98</v>
      </c>
    </row>
    <row r="26" spans="2:3" ht="20.100000000000001" customHeight="1" thickBot="1" x14ac:dyDescent="0.25">
      <c r="B26" s="6" t="s">
        <v>214</v>
      </c>
      <c r="C26" s="29">
        <v>5</v>
      </c>
    </row>
    <row r="27" spans="2:3" ht="20.100000000000001" customHeight="1" thickBot="1" x14ac:dyDescent="0.25">
      <c r="B27" s="4" t="s">
        <v>215</v>
      </c>
      <c r="C27" s="29">
        <v>39</v>
      </c>
    </row>
    <row r="28" spans="2:3" ht="20.100000000000001" customHeight="1" thickBot="1" x14ac:dyDescent="0.25">
      <c r="B28" s="4" t="s">
        <v>216</v>
      </c>
      <c r="C28" s="28">
        <v>142</v>
      </c>
    </row>
    <row r="29" spans="2:3" ht="20.100000000000001" customHeight="1" thickBot="1" x14ac:dyDescent="0.25">
      <c r="B29" s="4" t="s">
        <v>217</v>
      </c>
      <c r="C29" s="19">
        <v>20</v>
      </c>
    </row>
    <row r="30" spans="2:3" ht="20.100000000000001" customHeight="1" thickBot="1" x14ac:dyDescent="0.25">
      <c r="B30" s="4" t="s">
        <v>218</v>
      </c>
      <c r="C30" s="19">
        <v>3</v>
      </c>
    </row>
    <row r="31" spans="2:3" ht="20.100000000000001" customHeight="1" thickBot="1" x14ac:dyDescent="0.25">
      <c r="B31" s="4" t="s">
        <v>219</v>
      </c>
      <c r="C31" s="19">
        <v>8</v>
      </c>
    </row>
    <row r="32" spans="2:3" ht="20.100000000000001" customHeight="1" thickBot="1" x14ac:dyDescent="0.25">
      <c r="B32" s="4" t="s">
        <v>220</v>
      </c>
      <c r="C32" s="19">
        <v>21</v>
      </c>
    </row>
    <row r="33" spans="2:3" ht="20.100000000000001" customHeight="1" thickBot="1" x14ac:dyDescent="0.25">
      <c r="B33" s="4" t="s">
        <v>221</v>
      </c>
      <c r="C33" s="19">
        <v>12</v>
      </c>
    </row>
    <row r="34" spans="2:3" ht="20.100000000000001" customHeight="1" thickBot="1" x14ac:dyDescent="0.25">
      <c r="B34" s="4" t="s">
        <v>222</v>
      </c>
      <c r="C34" s="19">
        <v>3</v>
      </c>
    </row>
    <row r="35" spans="2:3" ht="20.100000000000001" customHeight="1" thickBot="1" x14ac:dyDescent="0.25">
      <c r="B35" s="4" t="s">
        <v>223</v>
      </c>
      <c r="C35" s="19">
        <v>19</v>
      </c>
    </row>
    <row r="36" spans="2:3" ht="20.100000000000001" customHeight="1" thickBot="1" x14ac:dyDescent="0.25">
      <c r="B36" s="4" t="s">
        <v>224</v>
      </c>
      <c r="C36" s="19">
        <v>93</v>
      </c>
    </row>
    <row r="37" spans="2:3" ht="20.100000000000001" customHeight="1" thickBot="1" x14ac:dyDescent="0.25">
      <c r="B37" s="4" t="s">
        <v>225</v>
      </c>
      <c r="C37" s="19">
        <v>7</v>
      </c>
    </row>
    <row r="38" spans="2:3" ht="20.100000000000001" customHeight="1" thickBot="1" x14ac:dyDescent="0.25">
      <c r="B38" s="4" t="s">
        <v>226</v>
      </c>
      <c r="C38" s="19">
        <v>29</v>
      </c>
    </row>
    <row r="39" spans="2:3" ht="20.100000000000001" customHeight="1" thickBot="1" x14ac:dyDescent="0.25">
      <c r="B39" s="4" t="s">
        <v>227</v>
      </c>
      <c r="C39" s="19">
        <v>94</v>
      </c>
    </row>
    <row r="40" spans="2:3" ht="20.100000000000001" customHeight="1" thickBot="1" x14ac:dyDescent="0.25">
      <c r="B40" s="4" t="s">
        <v>228</v>
      </c>
      <c r="C40" s="19">
        <v>333</v>
      </c>
    </row>
    <row r="41" spans="2:3" ht="20.100000000000001" customHeight="1" thickBot="1" x14ac:dyDescent="0.25">
      <c r="B41" s="4" t="s">
        <v>229</v>
      </c>
      <c r="C41" s="19">
        <v>37</v>
      </c>
    </row>
    <row r="42" spans="2:3" ht="20.100000000000001" customHeight="1" thickBot="1" x14ac:dyDescent="0.25">
      <c r="B42" s="4" t="s">
        <v>230</v>
      </c>
      <c r="C42" s="19">
        <v>93</v>
      </c>
    </row>
    <row r="43" spans="2:3" ht="20.100000000000001" customHeight="1" thickBot="1" x14ac:dyDescent="0.25">
      <c r="B43" s="4" t="s">
        <v>231</v>
      </c>
      <c r="C43" s="19">
        <v>140</v>
      </c>
    </row>
    <row r="44" spans="2:3" ht="20.100000000000001" customHeight="1" thickBot="1" x14ac:dyDescent="0.25">
      <c r="B44" s="4" t="s">
        <v>232</v>
      </c>
      <c r="C44" s="19">
        <v>426</v>
      </c>
    </row>
    <row r="45" spans="2:3" ht="20.100000000000001" customHeight="1" thickBot="1" x14ac:dyDescent="0.25">
      <c r="B45" s="4" t="s">
        <v>233</v>
      </c>
      <c r="C45" s="19">
        <v>183</v>
      </c>
    </row>
    <row r="46" spans="2:3" ht="20.100000000000001" customHeight="1" thickBot="1" x14ac:dyDescent="0.25">
      <c r="B46" s="4" t="s">
        <v>234</v>
      </c>
      <c r="C46" s="19">
        <v>474</v>
      </c>
    </row>
    <row r="47" spans="2:3" ht="20.100000000000001" customHeight="1" thickBot="1" x14ac:dyDescent="0.25">
      <c r="B47" s="4" t="s">
        <v>235</v>
      </c>
      <c r="C47" s="19">
        <v>85</v>
      </c>
    </row>
    <row r="48" spans="2:3" ht="20.100000000000001" customHeight="1" thickBot="1" x14ac:dyDescent="0.25">
      <c r="B48" s="4" t="s">
        <v>236</v>
      </c>
      <c r="C48" s="19">
        <v>61</v>
      </c>
    </row>
    <row r="49" spans="2:3" ht="20.100000000000001" customHeight="1" thickBot="1" x14ac:dyDescent="0.25">
      <c r="B49" s="4" t="s">
        <v>237</v>
      </c>
      <c r="C49" s="19">
        <v>125</v>
      </c>
    </row>
    <row r="50" spans="2:3" ht="20.100000000000001" customHeight="1" thickBot="1" x14ac:dyDescent="0.25">
      <c r="B50" s="4" t="s">
        <v>238</v>
      </c>
      <c r="C50" s="19">
        <v>30</v>
      </c>
    </row>
    <row r="51" spans="2:3" ht="20.100000000000001" customHeight="1" thickBot="1" x14ac:dyDescent="0.25">
      <c r="B51" s="4" t="s">
        <v>239</v>
      </c>
      <c r="C51" s="19">
        <v>10</v>
      </c>
    </row>
    <row r="52" spans="2:3" ht="20.100000000000001" customHeight="1" thickBot="1" x14ac:dyDescent="0.25">
      <c r="B52" s="4" t="s">
        <v>240</v>
      </c>
      <c r="C52" s="19">
        <v>96</v>
      </c>
    </row>
    <row r="53" spans="2:3" ht="20.100000000000001" customHeight="1" thickBot="1" x14ac:dyDescent="0.25">
      <c r="B53" s="4" t="s">
        <v>241</v>
      </c>
      <c r="C53" s="19">
        <v>201</v>
      </c>
    </row>
    <row r="54" spans="2:3" ht="20.100000000000001" customHeight="1" thickBot="1" x14ac:dyDescent="0.25">
      <c r="B54" s="4" t="s">
        <v>242</v>
      </c>
      <c r="C54" s="19">
        <v>452</v>
      </c>
    </row>
    <row r="55" spans="2:3" ht="20.100000000000001" customHeight="1" thickBot="1" x14ac:dyDescent="0.25">
      <c r="B55" s="4" t="s">
        <v>243</v>
      </c>
      <c r="C55" s="19">
        <v>118</v>
      </c>
    </row>
    <row r="56" spans="2:3" ht="20.100000000000001" customHeight="1" thickBot="1" x14ac:dyDescent="0.25">
      <c r="B56" s="4" t="s">
        <v>244</v>
      </c>
      <c r="C56" s="19">
        <v>70</v>
      </c>
    </row>
    <row r="57" spans="2:3" ht="20.100000000000001" customHeight="1" thickBot="1" x14ac:dyDescent="0.25">
      <c r="B57" s="4" t="s">
        <v>270</v>
      </c>
      <c r="C57" s="19">
        <v>81</v>
      </c>
    </row>
    <row r="58" spans="2:3" ht="20.100000000000001" customHeight="1" thickBot="1" x14ac:dyDescent="0.25">
      <c r="B58" s="4" t="s">
        <v>246</v>
      </c>
      <c r="C58" s="19">
        <v>132</v>
      </c>
    </row>
    <row r="59" spans="2:3" ht="20.100000000000001" customHeight="1" thickBot="1" x14ac:dyDescent="0.25">
      <c r="B59" s="4" t="s">
        <v>247</v>
      </c>
      <c r="C59" s="19">
        <v>60</v>
      </c>
    </row>
    <row r="60" spans="2:3" ht="20.100000000000001" customHeight="1" thickBot="1" x14ac:dyDescent="0.25">
      <c r="B60" s="7" t="s">
        <v>22</v>
      </c>
      <c r="C60" s="9">
        <f>SUM(C10:C59)</f>
        <v>6401</v>
      </c>
    </row>
    <row r="61" spans="2:3" x14ac:dyDescent="0.2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3"/>
      <c r="C9" s="91" t="s">
        <v>265</v>
      </c>
      <c r="D9" s="92"/>
      <c r="E9" s="92"/>
      <c r="F9" s="92"/>
      <c r="G9" s="92"/>
      <c r="H9" s="91" t="s">
        <v>266</v>
      </c>
      <c r="I9" s="92"/>
      <c r="J9" s="92"/>
      <c r="K9" s="92"/>
      <c r="L9" s="92"/>
      <c r="M9" s="91" t="s">
        <v>35</v>
      </c>
      <c r="N9" s="92"/>
      <c r="O9" s="92"/>
      <c r="P9" s="92"/>
      <c r="Q9" s="92"/>
    </row>
    <row r="10" spans="2:17" ht="41.25" customHeight="1" thickBot="1" x14ac:dyDescent="0.25">
      <c r="B10" s="24"/>
      <c r="C10" s="22" t="s">
        <v>115</v>
      </c>
      <c r="D10" s="22" t="s">
        <v>116</v>
      </c>
      <c r="E10" s="22" t="s">
        <v>117</v>
      </c>
      <c r="F10" s="22" t="s">
        <v>118</v>
      </c>
      <c r="G10" s="22" t="s">
        <v>119</v>
      </c>
      <c r="H10" s="22" t="s">
        <v>115</v>
      </c>
      <c r="I10" s="22" t="s">
        <v>116</v>
      </c>
      <c r="J10" s="22" t="s">
        <v>117</v>
      </c>
      <c r="K10" s="22" t="s">
        <v>118</v>
      </c>
      <c r="L10" s="22" t="s">
        <v>119</v>
      </c>
      <c r="M10" s="22" t="s">
        <v>115</v>
      </c>
      <c r="N10" s="22" t="s">
        <v>116</v>
      </c>
      <c r="O10" s="22" t="s">
        <v>117</v>
      </c>
      <c r="P10" s="22" t="s">
        <v>118</v>
      </c>
      <c r="Q10" s="22" t="s">
        <v>119</v>
      </c>
    </row>
    <row r="11" spans="2:17" ht="20.100000000000001" customHeight="1" thickBot="1" x14ac:dyDescent="0.25">
      <c r="B11" s="3" t="s">
        <v>198</v>
      </c>
      <c r="C11" s="18">
        <v>189</v>
      </c>
      <c r="D11" s="18">
        <v>97</v>
      </c>
      <c r="E11" s="18">
        <v>88</v>
      </c>
      <c r="F11" s="18">
        <v>2</v>
      </c>
      <c r="G11" s="18">
        <v>2</v>
      </c>
      <c r="H11" s="18">
        <v>30</v>
      </c>
      <c r="I11" s="18">
        <v>29</v>
      </c>
      <c r="J11" s="18">
        <v>1</v>
      </c>
      <c r="K11" s="18">
        <v>0</v>
      </c>
      <c r="L11" s="18">
        <v>0</v>
      </c>
      <c r="M11" s="18">
        <v>219</v>
      </c>
      <c r="N11" s="18">
        <v>126</v>
      </c>
      <c r="O11" s="18">
        <v>89</v>
      </c>
      <c r="P11" s="18">
        <v>2</v>
      </c>
      <c r="Q11" s="18">
        <v>2</v>
      </c>
    </row>
    <row r="12" spans="2:17" ht="20.100000000000001" customHeight="1" thickBot="1" x14ac:dyDescent="0.25">
      <c r="B12" s="4" t="s">
        <v>199</v>
      </c>
      <c r="C12" s="19">
        <v>391</v>
      </c>
      <c r="D12" s="19">
        <v>310</v>
      </c>
      <c r="E12" s="19">
        <v>57</v>
      </c>
      <c r="F12" s="19">
        <v>23</v>
      </c>
      <c r="G12" s="19">
        <v>1</v>
      </c>
      <c r="H12" s="19">
        <v>3</v>
      </c>
      <c r="I12" s="19">
        <v>1</v>
      </c>
      <c r="J12" s="19">
        <v>2</v>
      </c>
      <c r="K12" s="19">
        <v>0</v>
      </c>
      <c r="L12" s="19">
        <v>0</v>
      </c>
      <c r="M12" s="19">
        <v>394</v>
      </c>
      <c r="N12" s="19">
        <v>311</v>
      </c>
      <c r="O12" s="19">
        <v>59</v>
      </c>
      <c r="P12" s="19">
        <v>23</v>
      </c>
      <c r="Q12" s="19">
        <v>1</v>
      </c>
    </row>
    <row r="13" spans="2:17" ht="20.100000000000001" customHeight="1" thickBot="1" x14ac:dyDescent="0.25">
      <c r="B13" s="4" t="s">
        <v>200</v>
      </c>
      <c r="C13" s="19">
        <v>152</v>
      </c>
      <c r="D13" s="19">
        <v>133</v>
      </c>
      <c r="E13" s="19">
        <v>16</v>
      </c>
      <c r="F13" s="19">
        <v>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152</v>
      </c>
      <c r="N13" s="19">
        <v>133</v>
      </c>
      <c r="O13" s="19">
        <v>16</v>
      </c>
      <c r="P13" s="19">
        <v>3</v>
      </c>
      <c r="Q13" s="19">
        <v>0</v>
      </c>
    </row>
    <row r="14" spans="2:17" ht="20.100000000000001" customHeight="1" thickBot="1" x14ac:dyDescent="0.25">
      <c r="B14" s="4" t="s">
        <v>201</v>
      </c>
      <c r="C14" s="19">
        <v>313</v>
      </c>
      <c r="D14" s="19">
        <v>236</v>
      </c>
      <c r="E14" s="19">
        <v>70</v>
      </c>
      <c r="F14" s="19">
        <v>7</v>
      </c>
      <c r="G14" s="19">
        <v>0</v>
      </c>
      <c r="H14" s="19">
        <v>1</v>
      </c>
      <c r="I14" s="19">
        <v>1</v>
      </c>
      <c r="J14" s="19">
        <v>0</v>
      </c>
      <c r="K14" s="19">
        <v>0</v>
      </c>
      <c r="L14" s="19">
        <v>0</v>
      </c>
      <c r="M14" s="19">
        <v>314</v>
      </c>
      <c r="N14" s="19">
        <v>237</v>
      </c>
      <c r="O14" s="19">
        <v>70</v>
      </c>
      <c r="P14" s="19">
        <v>7</v>
      </c>
      <c r="Q14" s="19">
        <v>0</v>
      </c>
    </row>
    <row r="15" spans="2:17" ht="20.100000000000001" customHeight="1" thickBot="1" x14ac:dyDescent="0.25">
      <c r="B15" s="4" t="s">
        <v>202</v>
      </c>
      <c r="C15" s="19">
        <v>149</v>
      </c>
      <c r="D15" s="19">
        <v>123</v>
      </c>
      <c r="E15" s="19">
        <v>23</v>
      </c>
      <c r="F15" s="19">
        <v>2</v>
      </c>
      <c r="G15" s="19">
        <v>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149</v>
      </c>
      <c r="N15" s="19">
        <v>123</v>
      </c>
      <c r="O15" s="19">
        <v>23</v>
      </c>
      <c r="P15" s="19">
        <v>2</v>
      </c>
      <c r="Q15" s="19">
        <v>1</v>
      </c>
    </row>
    <row r="16" spans="2:17" ht="20.100000000000001" customHeight="1" thickBot="1" x14ac:dyDescent="0.25">
      <c r="B16" s="4" t="s">
        <v>203</v>
      </c>
      <c r="C16" s="19">
        <v>71</v>
      </c>
      <c r="D16" s="19">
        <v>57</v>
      </c>
      <c r="E16" s="19">
        <v>4</v>
      </c>
      <c r="F16" s="19">
        <v>9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71</v>
      </c>
      <c r="N16" s="19">
        <v>57</v>
      </c>
      <c r="O16" s="19">
        <v>4</v>
      </c>
      <c r="P16" s="19">
        <v>9</v>
      </c>
      <c r="Q16" s="19">
        <v>1</v>
      </c>
    </row>
    <row r="17" spans="2:17" ht="20.100000000000001" customHeight="1" thickBot="1" x14ac:dyDescent="0.25">
      <c r="B17" s="4" t="s">
        <v>204</v>
      </c>
      <c r="C17" s="19">
        <v>234</v>
      </c>
      <c r="D17" s="19">
        <v>126</v>
      </c>
      <c r="E17" s="19">
        <v>91</v>
      </c>
      <c r="F17" s="19">
        <v>9</v>
      </c>
      <c r="G17" s="19">
        <v>8</v>
      </c>
      <c r="H17" s="19">
        <v>2</v>
      </c>
      <c r="I17" s="19">
        <v>2</v>
      </c>
      <c r="J17" s="19">
        <v>0</v>
      </c>
      <c r="K17" s="19">
        <v>0</v>
      </c>
      <c r="L17" s="19">
        <v>0</v>
      </c>
      <c r="M17" s="19">
        <v>236</v>
      </c>
      <c r="N17" s="19">
        <v>128</v>
      </c>
      <c r="O17" s="19">
        <v>91</v>
      </c>
      <c r="P17" s="19">
        <v>9</v>
      </c>
      <c r="Q17" s="19">
        <v>8</v>
      </c>
    </row>
    <row r="18" spans="2:17" ht="20.100000000000001" customHeight="1" thickBot="1" x14ac:dyDescent="0.25">
      <c r="B18" s="4" t="s">
        <v>205</v>
      </c>
      <c r="C18" s="19">
        <v>183</v>
      </c>
      <c r="D18" s="19">
        <v>133</v>
      </c>
      <c r="E18" s="19">
        <v>21</v>
      </c>
      <c r="F18" s="19">
        <v>28</v>
      </c>
      <c r="G18" s="19">
        <v>1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183</v>
      </c>
      <c r="N18" s="19">
        <v>133</v>
      </c>
      <c r="O18" s="19">
        <v>21</v>
      </c>
      <c r="P18" s="19">
        <v>28</v>
      </c>
      <c r="Q18" s="19">
        <v>1</v>
      </c>
    </row>
    <row r="19" spans="2:17" ht="20.100000000000001" customHeight="1" thickBot="1" x14ac:dyDescent="0.25">
      <c r="B19" s="4" t="s">
        <v>206</v>
      </c>
      <c r="C19" s="19">
        <v>47</v>
      </c>
      <c r="D19" s="19">
        <v>16</v>
      </c>
      <c r="E19" s="19">
        <v>30</v>
      </c>
      <c r="F19" s="19">
        <v>1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47</v>
      </c>
      <c r="N19" s="19">
        <v>16</v>
      </c>
      <c r="O19" s="19">
        <v>30</v>
      </c>
      <c r="P19" s="19">
        <v>1</v>
      </c>
      <c r="Q19" s="19">
        <v>0</v>
      </c>
    </row>
    <row r="20" spans="2:17" ht="20.100000000000001" customHeight="1" thickBot="1" x14ac:dyDescent="0.25">
      <c r="B20" s="4" t="s">
        <v>207</v>
      </c>
      <c r="C20" s="19">
        <v>22</v>
      </c>
      <c r="D20" s="19">
        <v>10</v>
      </c>
      <c r="E20" s="19">
        <v>11</v>
      </c>
      <c r="F20" s="19">
        <v>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22</v>
      </c>
      <c r="N20" s="19">
        <v>10</v>
      </c>
      <c r="O20" s="19">
        <v>11</v>
      </c>
      <c r="P20" s="19">
        <v>1</v>
      </c>
      <c r="Q20" s="19">
        <v>0</v>
      </c>
    </row>
    <row r="21" spans="2:17" ht="20.100000000000001" customHeight="1" thickBot="1" x14ac:dyDescent="0.25">
      <c r="B21" s="4" t="s">
        <v>208</v>
      </c>
      <c r="C21" s="19">
        <v>177</v>
      </c>
      <c r="D21" s="19">
        <v>84</v>
      </c>
      <c r="E21" s="19">
        <v>83</v>
      </c>
      <c r="F21" s="19">
        <v>6</v>
      </c>
      <c r="G21" s="19">
        <v>4</v>
      </c>
      <c r="H21" s="19">
        <v>2</v>
      </c>
      <c r="I21" s="19">
        <v>2</v>
      </c>
      <c r="J21" s="19">
        <v>0</v>
      </c>
      <c r="K21" s="19">
        <v>0</v>
      </c>
      <c r="L21" s="19">
        <v>0</v>
      </c>
      <c r="M21" s="19">
        <v>179</v>
      </c>
      <c r="N21" s="19">
        <v>86</v>
      </c>
      <c r="O21" s="19">
        <v>83</v>
      </c>
      <c r="P21" s="19">
        <v>6</v>
      </c>
      <c r="Q21" s="19">
        <v>4</v>
      </c>
    </row>
    <row r="22" spans="2:17" ht="20.100000000000001" customHeight="1" thickBot="1" x14ac:dyDescent="0.25">
      <c r="B22" s="4" t="s">
        <v>209</v>
      </c>
      <c r="C22" s="19">
        <v>157</v>
      </c>
      <c r="D22" s="19">
        <v>108</v>
      </c>
      <c r="E22" s="19">
        <v>42</v>
      </c>
      <c r="F22" s="19">
        <v>6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157</v>
      </c>
      <c r="N22" s="19">
        <v>108</v>
      </c>
      <c r="O22" s="19">
        <v>42</v>
      </c>
      <c r="P22" s="19">
        <v>6</v>
      </c>
      <c r="Q22" s="19">
        <v>1</v>
      </c>
    </row>
    <row r="23" spans="2:17" ht="20.100000000000001" customHeight="1" thickBot="1" x14ac:dyDescent="0.25">
      <c r="B23" s="4" t="s">
        <v>210</v>
      </c>
      <c r="C23" s="19">
        <v>338</v>
      </c>
      <c r="D23" s="19">
        <v>192</v>
      </c>
      <c r="E23" s="19">
        <v>130</v>
      </c>
      <c r="F23" s="19">
        <v>9</v>
      </c>
      <c r="G23" s="19">
        <v>7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338</v>
      </c>
      <c r="N23" s="19">
        <v>192</v>
      </c>
      <c r="O23" s="19">
        <v>130</v>
      </c>
      <c r="P23" s="19">
        <v>9</v>
      </c>
      <c r="Q23" s="19">
        <v>7</v>
      </c>
    </row>
    <row r="24" spans="2:17" ht="20.100000000000001" customHeight="1" thickBot="1" x14ac:dyDescent="0.25">
      <c r="B24" s="4" t="s">
        <v>211</v>
      </c>
      <c r="C24" s="19">
        <v>454</v>
      </c>
      <c r="D24" s="19">
        <v>319</v>
      </c>
      <c r="E24" s="19">
        <v>115</v>
      </c>
      <c r="F24" s="19">
        <v>16</v>
      </c>
      <c r="G24" s="19">
        <v>4</v>
      </c>
      <c r="H24" s="19">
        <v>13</v>
      </c>
      <c r="I24" s="19">
        <v>13</v>
      </c>
      <c r="J24" s="19">
        <v>0</v>
      </c>
      <c r="K24" s="19">
        <v>0</v>
      </c>
      <c r="L24" s="19">
        <v>0</v>
      </c>
      <c r="M24" s="19">
        <v>467</v>
      </c>
      <c r="N24" s="19">
        <v>332</v>
      </c>
      <c r="O24" s="19">
        <v>115</v>
      </c>
      <c r="P24" s="19">
        <v>16</v>
      </c>
      <c r="Q24" s="19">
        <v>4</v>
      </c>
    </row>
    <row r="25" spans="2:17" ht="20.100000000000001" customHeight="1" thickBot="1" x14ac:dyDescent="0.25">
      <c r="B25" s="4" t="s">
        <v>212</v>
      </c>
      <c r="C25" s="19">
        <v>316</v>
      </c>
      <c r="D25" s="19">
        <v>199</v>
      </c>
      <c r="E25" s="19">
        <v>101</v>
      </c>
      <c r="F25" s="19">
        <v>7</v>
      </c>
      <c r="G25" s="19">
        <v>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316</v>
      </c>
      <c r="N25" s="19">
        <v>199</v>
      </c>
      <c r="O25" s="19">
        <v>101</v>
      </c>
      <c r="P25" s="19">
        <v>7</v>
      </c>
      <c r="Q25" s="19">
        <v>9</v>
      </c>
    </row>
    <row r="26" spans="2:17" ht="20.100000000000001" customHeight="1" thickBot="1" x14ac:dyDescent="0.25">
      <c r="B26" s="5" t="s">
        <v>213</v>
      </c>
      <c r="C26" s="27">
        <v>123</v>
      </c>
      <c r="D26" s="27">
        <v>86</v>
      </c>
      <c r="E26" s="27">
        <v>36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123</v>
      </c>
      <c r="N26" s="27">
        <v>86</v>
      </c>
      <c r="O26" s="27">
        <v>36</v>
      </c>
      <c r="P26" s="27">
        <v>1</v>
      </c>
      <c r="Q26" s="27">
        <v>0</v>
      </c>
    </row>
    <row r="27" spans="2:17" ht="20.100000000000001" customHeight="1" thickBot="1" x14ac:dyDescent="0.25">
      <c r="B27" s="6" t="s">
        <v>214</v>
      </c>
      <c r="C27" s="29">
        <v>6</v>
      </c>
      <c r="D27" s="29">
        <v>5</v>
      </c>
      <c r="E27" s="29">
        <v>0</v>
      </c>
      <c r="F27" s="29">
        <v>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6</v>
      </c>
      <c r="N27" s="29">
        <v>5</v>
      </c>
      <c r="O27" s="29">
        <v>0</v>
      </c>
      <c r="P27" s="29">
        <v>1</v>
      </c>
      <c r="Q27" s="29">
        <v>0</v>
      </c>
    </row>
    <row r="28" spans="2:17" ht="20.100000000000001" customHeight="1" thickBot="1" x14ac:dyDescent="0.25">
      <c r="B28" s="4" t="s">
        <v>215</v>
      </c>
      <c r="C28" s="29">
        <v>44</v>
      </c>
      <c r="D28" s="29">
        <v>23</v>
      </c>
      <c r="E28" s="29">
        <v>20</v>
      </c>
      <c r="F28" s="29">
        <v>1</v>
      </c>
      <c r="G28" s="29">
        <v>0</v>
      </c>
      <c r="H28" s="29">
        <v>1</v>
      </c>
      <c r="I28" s="29">
        <v>1</v>
      </c>
      <c r="J28" s="29">
        <v>0</v>
      </c>
      <c r="K28" s="29">
        <v>0</v>
      </c>
      <c r="L28" s="29">
        <v>0</v>
      </c>
      <c r="M28" s="29">
        <v>45</v>
      </c>
      <c r="N28" s="29">
        <v>24</v>
      </c>
      <c r="O28" s="29">
        <v>20</v>
      </c>
      <c r="P28" s="29">
        <v>1</v>
      </c>
      <c r="Q28" s="29">
        <v>0</v>
      </c>
    </row>
    <row r="29" spans="2:17" ht="20.100000000000001" customHeight="1" thickBot="1" x14ac:dyDescent="0.25">
      <c r="B29" s="4" t="s">
        <v>216</v>
      </c>
      <c r="C29" s="28">
        <v>152</v>
      </c>
      <c r="D29" s="28">
        <v>103</v>
      </c>
      <c r="E29" s="28">
        <v>46</v>
      </c>
      <c r="F29" s="28">
        <v>3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152</v>
      </c>
      <c r="N29" s="28">
        <v>103</v>
      </c>
      <c r="O29" s="28">
        <v>46</v>
      </c>
      <c r="P29" s="28">
        <v>3</v>
      </c>
      <c r="Q29" s="28">
        <v>0</v>
      </c>
    </row>
    <row r="30" spans="2:17" ht="20.100000000000001" customHeight="1" thickBot="1" x14ac:dyDescent="0.25">
      <c r="B30" s="4" t="s">
        <v>217</v>
      </c>
      <c r="C30" s="19">
        <v>20</v>
      </c>
      <c r="D30" s="19">
        <v>9</v>
      </c>
      <c r="E30" s="19">
        <v>11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20</v>
      </c>
      <c r="N30" s="19">
        <v>9</v>
      </c>
      <c r="O30" s="19">
        <v>11</v>
      </c>
      <c r="P30" s="19">
        <v>0</v>
      </c>
      <c r="Q30" s="19">
        <v>0</v>
      </c>
    </row>
    <row r="31" spans="2:17" ht="20.100000000000001" customHeight="1" thickBot="1" x14ac:dyDescent="0.25">
      <c r="B31" s="4" t="s">
        <v>218</v>
      </c>
      <c r="C31" s="19">
        <v>10</v>
      </c>
      <c r="D31" s="19">
        <v>7</v>
      </c>
      <c r="E31" s="19">
        <v>0</v>
      </c>
      <c r="F31" s="19">
        <v>2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10</v>
      </c>
      <c r="N31" s="19">
        <v>7</v>
      </c>
      <c r="O31" s="19">
        <v>0</v>
      </c>
      <c r="P31" s="19">
        <v>2</v>
      </c>
      <c r="Q31" s="19">
        <v>1</v>
      </c>
    </row>
    <row r="32" spans="2:17" ht="20.100000000000001" customHeight="1" thickBot="1" x14ac:dyDescent="0.25">
      <c r="B32" s="4" t="s">
        <v>219</v>
      </c>
      <c r="C32" s="19">
        <v>10</v>
      </c>
      <c r="D32" s="19">
        <v>4</v>
      </c>
      <c r="E32" s="19">
        <v>6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10</v>
      </c>
      <c r="N32" s="19">
        <v>4</v>
      </c>
      <c r="O32" s="19">
        <v>6</v>
      </c>
      <c r="P32" s="19">
        <v>0</v>
      </c>
      <c r="Q32" s="19">
        <v>0</v>
      </c>
    </row>
    <row r="33" spans="2:17" ht="20.100000000000001" customHeight="1" thickBot="1" x14ac:dyDescent="0.25">
      <c r="B33" s="4" t="s">
        <v>220</v>
      </c>
      <c r="C33" s="19">
        <v>22</v>
      </c>
      <c r="D33" s="19">
        <v>6</v>
      </c>
      <c r="E33" s="19">
        <v>16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22</v>
      </c>
      <c r="N33" s="19">
        <v>6</v>
      </c>
      <c r="O33" s="19">
        <v>16</v>
      </c>
      <c r="P33" s="19">
        <v>0</v>
      </c>
      <c r="Q33" s="19">
        <v>0</v>
      </c>
    </row>
    <row r="34" spans="2:17" ht="20.100000000000001" customHeight="1" thickBot="1" x14ac:dyDescent="0.25">
      <c r="B34" s="4" t="s">
        <v>221</v>
      </c>
      <c r="C34" s="19">
        <v>15</v>
      </c>
      <c r="D34" s="19">
        <v>13</v>
      </c>
      <c r="E34" s="19">
        <v>0</v>
      </c>
      <c r="F34" s="19">
        <v>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15</v>
      </c>
      <c r="N34" s="19">
        <v>13</v>
      </c>
      <c r="O34" s="19">
        <v>0</v>
      </c>
      <c r="P34" s="19">
        <v>2</v>
      </c>
      <c r="Q34" s="19">
        <v>0</v>
      </c>
    </row>
    <row r="35" spans="2:17" ht="20.100000000000001" customHeight="1" thickBot="1" x14ac:dyDescent="0.25">
      <c r="B35" s="4" t="s">
        <v>222</v>
      </c>
      <c r="C35" s="19">
        <v>5</v>
      </c>
      <c r="D35" s="19">
        <v>4</v>
      </c>
      <c r="E35" s="19">
        <v>1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5</v>
      </c>
      <c r="N35" s="19">
        <v>4</v>
      </c>
      <c r="O35" s="19">
        <v>1</v>
      </c>
      <c r="P35" s="19">
        <v>0</v>
      </c>
      <c r="Q35" s="19">
        <v>0</v>
      </c>
    </row>
    <row r="36" spans="2:17" ht="20.100000000000001" customHeight="1" thickBot="1" x14ac:dyDescent="0.25">
      <c r="B36" s="4" t="s">
        <v>223</v>
      </c>
      <c r="C36" s="19">
        <v>20</v>
      </c>
      <c r="D36" s="19">
        <v>15</v>
      </c>
      <c r="E36" s="19">
        <v>5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20</v>
      </c>
      <c r="N36" s="19">
        <v>15</v>
      </c>
      <c r="O36" s="19">
        <v>5</v>
      </c>
      <c r="P36" s="19">
        <v>0</v>
      </c>
      <c r="Q36" s="19">
        <v>0</v>
      </c>
    </row>
    <row r="37" spans="2:17" ht="20.100000000000001" customHeight="1" thickBot="1" x14ac:dyDescent="0.25">
      <c r="B37" s="4" t="s">
        <v>224</v>
      </c>
      <c r="C37" s="19">
        <v>113</v>
      </c>
      <c r="D37" s="19">
        <v>84</v>
      </c>
      <c r="E37" s="19">
        <v>19</v>
      </c>
      <c r="F37" s="19">
        <v>3</v>
      </c>
      <c r="G37" s="19">
        <v>7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113</v>
      </c>
      <c r="N37" s="19">
        <v>84</v>
      </c>
      <c r="O37" s="19">
        <v>19</v>
      </c>
      <c r="P37" s="19">
        <v>3</v>
      </c>
      <c r="Q37" s="19">
        <v>7</v>
      </c>
    </row>
    <row r="38" spans="2:17" ht="20.100000000000001" customHeight="1" thickBot="1" x14ac:dyDescent="0.25">
      <c r="B38" s="4" t="s">
        <v>225</v>
      </c>
      <c r="C38" s="19">
        <v>7</v>
      </c>
      <c r="D38" s="19">
        <v>4</v>
      </c>
      <c r="E38" s="19">
        <v>3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7</v>
      </c>
      <c r="N38" s="19">
        <v>4</v>
      </c>
      <c r="O38" s="19">
        <v>3</v>
      </c>
      <c r="P38" s="19">
        <v>0</v>
      </c>
      <c r="Q38" s="19">
        <v>0</v>
      </c>
    </row>
    <row r="39" spans="2:17" ht="20.100000000000001" customHeight="1" thickBot="1" x14ac:dyDescent="0.25">
      <c r="B39" s="4" t="s">
        <v>226</v>
      </c>
      <c r="C39" s="19">
        <v>33</v>
      </c>
      <c r="D39" s="19">
        <v>10</v>
      </c>
      <c r="E39" s="19">
        <v>19</v>
      </c>
      <c r="F39" s="19">
        <v>3</v>
      </c>
      <c r="G39" s="19">
        <v>1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33</v>
      </c>
      <c r="N39" s="19">
        <v>10</v>
      </c>
      <c r="O39" s="19">
        <v>19</v>
      </c>
      <c r="P39" s="19">
        <v>3</v>
      </c>
      <c r="Q39" s="19">
        <v>1</v>
      </c>
    </row>
    <row r="40" spans="2:17" ht="20.100000000000001" customHeight="1" thickBot="1" x14ac:dyDescent="0.25">
      <c r="B40" s="4" t="s">
        <v>227</v>
      </c>
      <c r="C40" s="19">
        <v>121</v>
      </c>
      <c r="D40" s="19">
        <v>67</v>
      </c>
      <c r="E40" s="19">
        <v>41</v>
      </c>
      <c r="F40" s="19">
        <v>10</v>
      </c>
      <c r="G40" s="19">
        <v>3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121</v>
      </c>
      <c r="N40" s="19">
        <v>67</v>
      </c>
      <c r="O40" s="19">
        <v>41</v>
      </c>
      <c r="P40" s="19">
        <v>10</v>
      </c>
      <c r="Q40" s="19">
        <v>3</v>
      </c>
    </row>
    <row r="41" spans="2:17" ht="20.100000000000001" customHeight="1" thickBot="1" x14ac:dyDescent="0.25">
      <c r="B41" s="4" t="s">
        <v>228</v>
      </c>
      <c r="C41" s="19">
        <v>408</v>
      </c>
      <c r="D41" s="19">
        <v>198</v>
      </c>
      <c r="E41" s="19">
        <v>180</v>
      </c>
      <c r="F41" s="19">
        <v>21</v>
      </c>
      <c r="G41" s="19">
        <v>9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408</v>
      </c>
      <c r="N41" s="19">
        <v>198</v>
      </c>
      <c r="O41" s="19">
        <v>180</v>
      </c>
      <c r="P41" s="19">
        <v>21</v>
      </c>
      <c r="Q41" s="19">
        <v>9</v>
      </c>
    </row>
    <row r="42" spans="2:17" ht="20.100000000000001" customHeight="1" thickBot="1" x14ac:dyDescent="0.25">
      <c r="B42" s="4" t="s">
        <v>229</v>
      </c>
      <c r="C42" s="19">
        <v>56</v>
      </c>
      <c r="D42" s="19">
        <v>24</v>
      </c>
      <c r="E42" s="19">
        <v>24</v>
      </c>
      <c r="F42" s="19">
        <v>5</v>
      </c>
      <c r="G42" s="19">
        <v>3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56</v>
      </c>
      <c r="N42" s="19">
        <v>24</v>
      </c>
      <c r="O42" s="19">
        <v>24</v>
      </c>
      <c r="P42" s="19">
        <v>5</v>
      </c>
      <c r="Q42" s="19">
        <v>3</v>
      </c>
    </row>
    <row r="43" spans="2:17" ht="20.100000000000001" customHeight="1" thickBot="1" x14ac:dyDescent="0.25">
      <c r="B43" s="4" t="s">
        <v>230</v>
      </c>
      <c r="C43" s="19">
        <v>108</v>
      </c>
      <c r="D43" s="19">
        <v>49</v>
      </c>
      <c r="E43" s="19">
        <v>55</v>
      </c>
      <c r="F43" s="19">
        <v>2</v>
      </c>
      <c r="G43" s="19">
        <v>2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108</v>
      </c>
      <c r="N43" s="19">
        <v>49</v>
      </c>
      <c r="O43" s="19">
        <v>55</v>
      </c>
      <c r="P43" s="19">
        <v>2</v>
      </c>
      <c r="Q43" s="19">
        <v>2</v>
      </c>
    </row>
    <row r="44" spans="2:17" ht="20.100000000000001" customHeight="1" thickBot="1" x14ac:dyDescent="0.25">
      <c r="B44" s="4" t="s">
        <v>231</v>
      </c>
      <c r="C44" s="19">
        <v>149</v>
      </c>
      <c r="D44" s="19">
        <v>101</v>
      </c>
      <c r="E44" s="19">
        <v>42</v>
      </c>
      <c r="F44" s="19">
        <v>6</v>
      </c>
      <c r="G44" s="19">
        <v>0</v>
      </c>
      <c r="H44" s="19">
        <v>3</v>
      </c>
      <c r="I44" s="19">
        <v>2</v>
      </c>
      <c r="J44" s="19">
        <v>1</v>
      </c>
      <c r="K44" s="19">
        <v>0</v>
      </c>
      <c r="L44" s="19">
        <v>0</v>
      </c>
      <c r="M44" s="19">
        <v>152</v>
      </c>
      <c r="N44" s="19">
        <v>103</v>
      </c>
      <c r="O44" s="19">
        <v>43</v>
      </c>
      <c r="P44" s="19">
        <v>6</v>
      </c>
      <c r="Q44" s="19">
        <v>0</v>
      </c>
    </row>
    <row r="45" spans="2:17" ht="20.100000000000001" customHeight="1" thickBot="1" x14ac:dyDescent="0.25">
      <c r="B45" s="4" t="s">
        <v>232</v>
      </c>
      <c r="C45" s="19">
        <v>516</v>
      </c>
      <c r="D45" s="19">
        <v>244</v>
      </c>
      <c r="E45" s="19">
        <v>241</v>
      </c>
      <c r="F45" s="19">
        <v>19</v>
      </c>
      <c r="G45" s="19">
        <v>12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516</v>
      </c>
      <c r="N45" s="19">
        <v>244</v>
      </c>
      <c r="O45" s="19">
        <v>241</v>
      </c>
      <c r="P45" s="19">
        <v>19</v>
      </c>
      <c r="Q45" s="19">
        <v>12</v>
      </c>
    </row>
    <row r="46" spans="2:17" ht="20.100000000000001" customHeight="1" thickBot="1" x14ac:dyDescent="0.25">
      <c r="B46" s="4" t="s">
        <v>233</v>
      </c>
      <c r="C46" s="19">
        <v>194</v>
      </c>
      <c r="D46" s="19">
        <v>109</v>
      </c>
      <c r="E46" s="19">
        <v>80</v>
      </c>
      <c r="F46" s="19">
        <v>3</v>
      </c>
      <c r="G46" s="19">
        <v>2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194</v>
      </c>
      <c r="N46" s="19">
        <v>109</v>
      </c>
      <c r="O46" s="19">
        <v>80</v>
      </c>
      <c r="P46" s="19">
        <v>3</v>
      </c>
      <c r="Q46" s="19">
        <v>2</v>
      </c>
    </row>
    <row r="47" spans="2:17" ht="20.100000000000001" customHeight="1" thickBot="1" x14ac:dyDescent="0.25">
      <c r="B47" s="4" t="s">
        <v>234</v>
      </c>
      <c r="C47" s="19">
        <v>616</v>
      </c>
      <c r="D47" s="19">
        <v>394</v>
      </c>
      <c r="E47" s="19">
        <v>182</v>
      </c>
      <c r="F47" s="19">
        <v>24</v>
      </c>
      <c r="G47" s="19">
        <v>16</v>
      </c>
      <c r="H47" s="19">
        <v>3</v>
      </c>
      <c r="I47" s="19">
        <v>1</v>
      </c>
      <c r="J47" s="19">
        <v>2</v>
      </c>
      <c r="K47" s="19">
        <v>0</v>
      </c>
      <c r="L47" s="19">
        <v>0</v>
      </c>
      <c r="M47" s="19">
        <v>619</v>
      </c>
      <c r="N47" s="19">
        <v>395</v>
      </c>
      <c r="O47" s="19">
        <v>184</v>
      </c>
      <c r="P47" s="19">
        <v>24</v>
      </c>
      <c r="Q47" s="19">
        <v>16</v>
      </c>
    </row>
    <row r="48" spans="2:17" ht="20.100000000000001" customHeight="1" thickBot="1" x14ac:dyDescent="0.25">
      <c r="B48" s="4" t="s">
        <v>235</v>
      </c>
      <c r="C48" s="19">
        <v>98</v>
      </c>
      <c r="D48" s="19">
        <v>88</v>
      </c>
      <c r="E48" s="19">
        <v>8</v>
      </c>
      <c r="F48" s="19">
        <v>2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98</v>
      </c>
      <c r="N48" s="19">
        <v>88</v>
      </c>
      <c r="O48" s="19">
        <v>8</v>
      </c>
      <c r="P48" s="19">
        <v>2</v>
      </c>
      <c r="Q48" s="19">
        <v>0</v>
      </c>
    </row>
    <row r="49" spans="2:17" ht="20.100000000000001" customHeight="1" thickBot="1" x14ac:dyDescent="0.25">
      <c r="B49" s="4" t="s">
        <v>236</v>
      </c>
      <c r="C49" s="19">
        <v>70</v>
      </c>
      <c r="D49" s="19">
        <v>67</v>
      </c>
      <c r="E49" s="19">
        <v>0</v>
      </c>
      <c r="F49" s="19">
        <v>3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70</v>
      </c>
      <c r="N49" s="19">
        <v>67</v>
      </c>
      <c r="O49" s="19">
        <v>0</v>
      </c>
      <c r="P49" s="19">
        <v>3</v>
      </c>
      <c r="Q49" s="19">
        <v>0</v>
      </c>
    </row>
    <row r="50" spans="2:17" ht="20.100000000000001" customHeight="1" thickBot="1" x14ac:dyDescent="0.25">
      <c r="B50" s="4" t="s">
        <v>237</v>
      </c>
      <c r="C50" s="19">
        <v>151</v>
      </c>
      <c r="D50" s="19">
        <v>91</v>
      </c>
      <c r="E50" s="19">
        <v>55</v>
      </c>
      <c r="F50" s="19">
        <v>4</v>
      </c>
      <c r="G50" s="19">
        <v>1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151</v>
      </c>
      <c r="N50" s="19">
        <v>91</v>
      </c>
      <c r="O50" s="19">
        <v>55</v>
      </c>
      <c r="P50" s="19">
        <v>4</v>
      </c>
      <c r="Q50" s="19">
        <v>1</v>
      </c>
    </row>
    <row r="51" spans="2:17" ht="20.100000000000001" customHeight="1" thickBot="1" x14ac:dyDescent="0.25">
      <c r="B51" s="4" t="s">
        <v>238</v>
      </c>
      <c r="C51" s="19">
        <v>34</v>
      </c>
      <c r="D51" s="19">
        <v>23</v>
      </c>
      <c r="E51" s="19">
        <v>9</v>
      </c>
      <c r="F51" s="19">
        <v>2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34</v>
      </c>
      <c r="N51" s="19">
        <v>23</v>
      </c>
      <c r="O51" s="19">
        <v>9</v>
      </c>
      <c r="P51" s="19">
        <v>2</v>
      </c>
      <c r="Q51" s="19">
        <v>0</v>
      </c>
    </row>
    <row r="52" spans="2:17" ht="20.100000000000001" customHeight="1" thickBot="1" x14ac:dyDescent="0.25">
      <c r="B52" s="4" t="s">
        <v>239</v>
      </c>
      <c r="C52" s="19">
        <v>23</v>
      </c>
      <c r="D52" s="19">
        <v>11</v>
      </c>
      <c r="E52" s="19">
        <v>2</v>
      </c>
      <c r="F52" s="19">
        <v>8</v>
      </c>
      <c r="G52" s="19">
        <v>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23</v>
      </c>
      <c r="N52" s="19">
        <v>11</v>
      </c>
      <c r="O52" s="19">
        <v>2</v>
      </c>
      <c r="P52" s="19">
        <v>8</v>
      </c>
      <c r="Q52" s="19">
        <v>2</v>
      </c>
    </row>
    <row r="53" spans="2:17" ht="20.100000000000001" customHeight="1" thickBot="1" x14ac:dyDescent="0.25">
      <c r="B53" s="4" t="s">
        <v>240</v>
      </c>
      <c r="C53" s="19">
        <v>106</v>
      </c>
      <c r="D53" s="19">
        <v>93</v>
      </c>
      <c r="E53" s="19">
        <v>9</v>
      </c>
      <c r="F53" s="19">
        <v>4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106</v>
      </c>
      <c r="N53" s="19">
        <v>93</v>
      </c>
      <c r="O53" s="19">
        <v>9</v>
      </c>
      <c r="P53" s="19">
        <v>4</v>
      </c>
      <c r="Q53" s="19">
        <v>0</v>
      </c>
    </row>
    <row r="54" spans="2:17" ht="20.100000000000001" customHeight="1" thickBot="1" x14ac:dyDescent="0.25">
      <c r="B54" s="4" t="s">
        <v>241</v>
      </c>
      <c r="C54" s="19">
        <v>285</v>
      </c>
      <c r="D54" s="19">
        <v>146</v>
      </c>
      <c r="E54" s="19">
        <v>99</v>
      </c>
      <c r="F54" s="19">
        <v>28</v>
      </c>
      <c r="G54" s="19">
        <v>12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285</v>
      </c>
      <c r="N54" s="19">
        <v>146</v>
      </c>
      <c r="O54" s="19">
        <v>99</v>
      </c>
      <c r="P54" s="19">
        <v>28</v>
      </c>
      <c r="Q54" s="19">
        <v>12</v>
      </c>
    </row>
    <row r="55" spans="2:17" ht="20.100000000000001" customHeight="1" thickBot="1" x14ac:dyDescent="0.25">
      <c r="B55" s="4" t="s">
        <v>242</v>
      </c>
      <c r="C55" s="19">
        <v>512</v>
      </c>
      <c r="D55" s="19">
        <v>344</v>
      </c>
      <c r="E55" s="19">
        <v>153</v>
      </c>
      <c r="F55" s="19">
        <v>10</v>
      </c>
      <c r="G55" s="19">
        <v>5</v>
      </c>
      <c r="H55" s="19">
        <v>5</v>
      </c>
      <c r="I55" s="19">
        <v>4</v>
      </c>
      <c r="J55" s="19">
        <v>1</v>
      </c>
      <c r="K55" s="19">
        <v>0</v>
      </c>
      <c r="L55" s="19">
        <v>0</v>
      </c>
      <c r="M55" s="19">
        <v>517</v>
      </c>
      <c r="N55" s="19">
        <v>348</v>
      </c>
      <c r="O55" s="19">
        <v>154</v>
      </c>
      <c r="P55" s="19">
        <v>10</v>
      </c>
      <c r="Q55" s="19">
        <v>5</v>
      </c>
    </row>
    <row r="56" spans="2:17" ht="20.100000000000001" customHeight="1" thickBot="1" x14ac:dyDescent="0.25">
      <c r="B56" s="4" t="s">
        <v>243</v>
      </c>
      <c r="C56" s="19">
        <v>130</v>
      </c>
      <c r="D56" s="19">
        <v>48</v>
      </c>
      <c r="E56" s="19">
        <v>78</v>
      </c>
      <c r="F56" s="19">
        <v>1</v>
      </c>
      <c r="G56" s="19">
        <v>3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130</v>
      </c>
      <c r="N56" s="19">
        <v>48</v>
      </c>
      <c r="O56" s="19">
        <v>78</v>
      </c>
      <c r="P56" s="19">
        <v>1</v>
      </c>
      <c r="Q56" s="19">
        <v>3</v>
      </c>
    </row>
    <row r="57" spans="2:17" ht="20.100000000000001" customHeight="1" thickBot="1" x14ac:dyDescent="0.25">
      <c r="B57" s="4" t="s">
        <v>244</v>
      </c>
      <c r="C57" s="19">
        <v>71</v>
      </c>
      <c r="D57" s="19">
        <v>27</v>
      </c>
      <c r="E57" s="19">
        <v>44</v>
      </c>
      <c r="F57" s="19">
        <v>0</v>
      </c>
      <c r="G57" s="19">
        <v>0</v>
      </c>
      <c r="H57" s="19">
        <v>7</v>
      </c>
      <c r="I57" s="19">
        <v>3</v>
      </c>
      <c r="J57" s="19">
        <v>4</v>
      </c>
      <c r="K57" s="19">
        <v>0</v>
      </c>
      <c r="L57" s="19">
        <v>0</v>
      </c>
      <c r="M57" s="19">
        <v>78</v>
      </c>
      <c r="N57" s="19">
        <v>30</v>
      </c>
      <c r="O57" s="19">
        <v>48</v>
      </c>
      <c r="P57" s="19">
        <v>0</v>
      </c>
      <c r="Q57" s="19">
        <v>0</v>
      </c>
    </row>
    <row r="58" spans="2:17" ht="20.100000000000001" customHeight="1" thickBot="1" x14ac:dyDescent="0.25">
      <c r="B58" s="4" t="s">
        <v>270</v>
      </c>
      <c r="C58" s="19">
        <v>86</v>
      </c>
      <c r="D58" s="19">
        <v>35</v>
      </c>
      <c r="E58" s="19">
        <v>50</v>
      </c>
      <c r="F58" s="19">
        <v>0</v>
      </c>
      <c r="G58" s="19">
        <v>1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86</v>
      </c>
      <c r="N58" s="19">
        <v>35</v>
      </c>
      <c r="O58" s="19">
        <v>50</v>
      </c>
      <c r="P58" s="19">
        <v>0</v>
      </c>
      <c r="Q58" s="19">
        <v>1</v>
      </c>
    </row>
    <row r="59" spans="2:17" ht="20.100000000000001" customHeight="1" thickBot="1" x14ac:dyDescent="0.25">
      <c r="B59" s="4" t="s">
        <v>246</v>
      </c>
      <c r="C59" s="19">
        <v>162</v>
      </c>
      <c r="D59" s="19">
        <v>79</v>
      </c>
      <c r="E59" s="19">
        <v>76</v>
      </c>
      <c r="F59" s="19">
        <v>2</v>
      </c>
      <c r="G59" s="19">
        <v>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162</v>
      </c>
      <c r="N59" s="19">
        <v>79</v>
      </c>
      <c r="O59" s="19">
        <v>76</v>
      </c>
      <c r="P59" s="19">
        <v>2</v>
      </c>
      <c r="Q59" s="19">
        <v>5</v>
      </c>
    </row>
    <row r="60" spans="2:17" ht="20.100000000000001" customHeight="1" thickBot="1" x14ac:dyDescent="0.25">
      <c r="B60" s="4" t="s">
        <v>247</v>
      </c>
      <c r="C60" s="19">
        <v>61</v>
      </c>
      <c r="D60" s="19">
        <v>18</v>
      </c>
      <c r="E60" s="19">
        <v>43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61</v>
      </c>
      <c r="N60" s="19">
        <v>18</v>
      </c>
      <c r="O60" s="19">
        <v>43</v>
      </c>
      <c r="P60" s="19">
        <v>0</v>
      </c>
      <c r="Q60" s="19">
        <v>0</v>
      </c>
    </row>
    <row r="61" spans="2:17" ht="20.100000000000001" customHeight="1" thickBot="1" x14ac:dyDescent="0.25">
      <c r="B61" s="7" t="s">
        <v>22</v>
      </c>
      <c r="C61" s="9">
        <f>SUM(C11:C60)</f>
        <v>7730</v>
      </c>
      <c r="D61" s="9">
        <f t="shared" ref="D61:Q61" si="0">SUM(D11:D60)</f>
        <v>4772</v>
      </c>
      <c r="E61" s="9">
        <f t="shared" si="0"/>
        <v>2535</v>
      </c>
      <c r="F61" s="9">
        <f t="shared" si="0"/>
        <v>299</v>
      </c>
      <c r="G61" s="9">
        <f t="shared" si="0"/>
        <v>124</v>
      </c>
      <c r="H61" s="9">
        <f t="shared" si="0"/>
        <v>70</v>
      </c>
      <c r="I61" s="9">
        <f t="shared" si="0"/>
        <v>59</v>
      </c>
      <c r="J61" s="9">
        <f t="shared" si="0"/>
        <v>11</v>
      </c>
      <c r="K61" s="9">
        <f t="shared" si="0"/>
        <v>0</v>
      </c>
      <c r="L61" s="9">
        <f t="shared" si="0"/>
        <v>0</v>
      </c>
      <c r="M61" s="9">
        <f t="shared" si="0"/>
        <v>7800</v>
      </c>
      <c r="N61" s="9">
        <f t="shared" si="0"/>
        <v>4831</v>
      </c>
      <c r="O61" s="9">
        <f t="shared" si="0"/>
        <v>2546</v>
      </c>
      <c r="P61" s="9">
        <f t="shared" si="0"/>
        <v>299</v>
      </c>
      <c r="Q61" s="9">
        <f t="shared" si="0"/>
        <v>124</v>
      </c>
    </row>
    <row r="62" spans="2:17" x14ac:dyDescent="0.2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36"/>
    <col min="8" max="8" width="11" style="37"/>
    <col min="9" max="9" width="11" style="36"/>
    <col min="19" max="19" width="12.625" customWidth="1"/>
  </cols>
  <sheetData>
    <row r="9" spans="2:8" ht="78" customHeight="1" x14ac:dyDescent="0.2">
      <c r="B9" s="24"/>
      <c r="C9" s="21" t="s">
        <v>120</v>
      </c>
      <c r="D9" s="21" t="s">
        <v>121</v>
      </c>
      <c r="E9" s="25" t="s">
        <v>122</v>
      </c>
    </row>
    <row r="10" spans="2:8" ht="20.100000000000001" customHeight="1" thickBot="1" x14ac:dyDescent="0.25">
      <c r="B10" s="3" t="s">
        <v>198</v>
      </c>
      <c r="C10" s="35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0.9817351598173516</v>
      </c>
      <c r="D10" s="39">
        <f>IF(AND('Personas Enjuiciadas'!N11+'Personas Enjuiciadas'!P11&gt;0),('Personas Enjuiciadas'!D11+'Personas Enjuiciadas'!I11)/('Personas Enjuiciadas'!N11+'Personas Enjuiciadas'!P11),"-")</f>
        <v>0.984375</v>
      </c>
      <c r="E10" s="39">
        <f>IF(AND('Personas Enjuiciadas'!O11+'Personas Enjuiciadas'!Q11&gt;0),('Personas Enjuiciadas'!E11+'Personas Enjuiciadas'!J11)/('Personas Enjuiciadas'!O11+'Personas Enjuiciadas'!Q11),"-")</f>
        <v>0.97802197802197799</v>
      </c>
      <c r="H10" s="38"/>
    </row>
    <row r="11" spans="2:8" ht="20.100000000000001" customHeight="1" thickBot="1" x14ac:dyDescent="0.25">
      <c r="B11" s="4" t="s">
        <v>199</v>
      </c>
      <c r="C11" s="35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0.93908629441624369</v>
      </c>
      <c r="D11" s="39">
        <f>IF(AND('Personas Enjuiciadas'!N12+'Personas Enjuiciadas'!P12&gt;0),('Personas Enjuiciadas'!D12+'Personas Enjuiciadas'!I12)/('Personas Enjuiciadas'!N12+'Personas Enjuiciadas'!P12),"-")</f>
        <v>0.93113772455089816</v>
      </c>
      <c r="E11" s="39">
        <f>IF(AND('Personas Enjuiciadas'!O12+'Personas Enjuiciadas'!Q12&gt;0),('Personas Enjuiciadas'!E12+'Personas Enjuiciadas'!J12)/('Personas Enjuiciadas'!O12+'Personas Enjuiciadas'!Q12),"-")</f>
        <v>0.98333333333333328</v>
      </c>
      <c r="H11" s="38"/>
    </row>
    <row r="12" spans="2:8" ht="20.100000000000001" customHeight="1" thickBot="1" x14ac:dyDescent="0.25">
      <c r="B12" s="4" t="s">
        <v>200</v>
      </c>
      <c r="C12" s="35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0.98026315789473684</v>
      </c>
      <c r="D12" s="39">
        <f>IF(AND('Personas Enjuiciadas'!N13+'Personas Enjuiciadas'!P13&gt;0),('Personas Enjuiciadas'!D13+'Personas Enjuiciadas'!I13)/('Personas Enjuiciadas'!N13+'Personas Enjuiciadas'!P13),"-")</f>
        <v>0.9779411764705882</v>
      </c>
      <c r="E12" s="39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00000000000001" customHeight="1" thickBot="1" x14ac:dyDescent="0.25">
      <c r="B13" s="4" t="s">
        <v>201</v>
      </c>
      <c r="C13" s="35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0.97770700636942676</v>
      </c>
      <c r="D13" s="39">
        <f>IF(AND('Personas Enjuiciadas'!N14+'Personas Enjuiciadas'!P14&gt;0),('Personas Enjuiciadas'!D14+'Personas Enjuiciadas'!I14)/('Personas Enjuiciadas'!N14+'Personas Enjuiciadas'!P14),"-")</f>
        <v>0.97131147540983609</v>
      </c>
      <c r="E13" s="39">
        <f>IF(AND('Personas Enjuiciadas'!O14+'Personas Enjuiciadas'!Q14&gt;0),('Personas Enjuiciadas'!E14+'Personas Enjuiciadas'!J14)/('Personas Enjuiciadas'!O14+'Personas Enjuiciadas'!Q14),"-")</f>
        <v>1</v>
      </c>
      <c r="H13" s="38"/>
    </row>
    <row r="14" spans="2:8" ht="20.100000000000001" customHeight="1" thickBot="1" x14ac:dyDescent="0.25">
      <c r="B14" s="4" t="s">
        <v>202</v>
      </c>
      <c r="C14" s="35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0.97986577181208057</v>
      </c>
      <c r="D14" s="39">
        <f>IF(AND('Personas Enjuiciadas'!N15+'Personas Enjuiciadas'!P15&gt;0),('Personas Enjuiciadas'!D15+'Personas Enjuiciadas'!I15)/('Personas Enjuiciadas'!N15+'Personas Enjuiciadas'!P15),"-")</f>
        <v>0.98399999999999999</v>
      </c>
      <c r="E14" s="39">
        <f>IF(AND('Personas Enjuiciadas'!O15+'Personas Enjuiciadas'!Q15&gt;0),('Personas Enjuiciadas'!E15+'Personas Enjuiciadas'!J15)/('Personas Enjuiciadas'!O15+'Personas Enjuiciadas'!Q15),"-")</f>
        <v>0.95833333333333337</v>
      </c>
      <c r="H14" s="38"/>
    </row>
    <row r="15" spans="2:8" ht="20.100000000000001" customHeight="1" thickBot="1" x14ac:dyDescent="0.25">
      <c r="B15" s="4" t="s">
        <v>203</v>
      </c>
      <c r="C15" s="35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0.85915492957746475</v>
      </c>
      <c r="D15" s="39">
        <f>IF(AND('Personas Enjuiciadas'!N16+'Personas Enjuiciadas'!P16&gt;0),('Personas Enjuiciadas'!D16+'Personas Enjuiciadas'!I16)/('Personas Enjuiciadas'!N16+'Personas Enjuiciadas'!P16),"-")</f>
        <v>0.86363636363636365</v>
      </c>
      <c r="E15" s="39">
        <f>IF(AND('Personas Enjuiciadas'!O16+'Personas Enjuiciadas'!Q16&gt;0),('Personas Enjuiciadas'!E16+'Personas Enjuiciadas'!J16)/('Personas Enjuiciadas'!O16+'Personas Enjuiciadas'!Q16),"-")</f>
        <v>0.8</v>
      </c>
      <c r="H15" s="38"/>
    </row>
    <row r="16" spans="2:8" ht="20.100000000000001" customHeight="1" thickBot="1" x14ac:dyDescent="0.25">
      <c r="B16" s="4" t="s">
        <v>204</v>
      </c>
      <c r="C16" s="35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0.92796610169491522</v>
      </c>
      <c r="D16" s="39">
        <f>IF(AND('Personas Enjuiciadas'!N17+'Personas Enjuiciadas'!P17&gt;0),('Personas Enjuiciadas'!D17+'Personas Enjuiciadas'!I17)/('Personas Enjuiciadas'!N17+'Personas Enjuiciadas'!P17),"-")</f>
        <v>0.93430656934306566</v>
      </c>
      <c r="E16" s="39">
        <f>IF(AND('Personas Enjuiciadas'!O17+'Personas Enjuiciadas'!Q17&gt;0),('Personas Enjuiciadas'!E17+'Personas Enjuiciadas'!J17)/('Personas Enjuiciadas'!O17+'Personas Enjuiciadas'!Q17),"-")</f>
        <v>0.91919191919191923</v>
      </c>
      <c r="H16" s="38"/>
    </row>
    <row r="17" spans="2:8" ht="20.100000000000001" customHeight="1" thickBot="1" x14ac:dyDescent="0.25">
      <c r="B17" s="4" t="s">
        <v>205</v>
      </c>
      <c r="C17" s="35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0.84153005464480879</v>
      </c>
      <c r="D17" s="39">
        <f>IF(AND('Personas Enjuiciadas'!N18+'Personas Enjuiciadas'!P18&gt;0),('Personas Enjuiciadas'!D18+'Personas Enjuiciadas'!I18)/('Personas Enjuiciadas'!N18+'Personas Enjuiciadas'!P18),"-")</f>
        <v>0.82608695652173914</v>
      </c>
      <c r="E17" s="39">
        <f>IF(AND('Personas Enjuiciadas'!O18+'Personas Enjuiciadas'!Q18&gt;0),('Personas Enjuiciadas'!E18+'Personas Enjuiciadas'!J18)/('Personas Enjuiciadas'!O18+'Personas Enjuiciadas'!Q18),"-")</f>
        <v>0.95454545454545459</v>
      </c>
      <c r="H17" s="38"/>
    </row>
    <row r="18" spans="2:8" ht="20.100000000000001" customHeight="1" thickBot="1" x14ac:dyDescent="0.25">
      <c r="B18" s="4" t="s">
        <v>206</v>
      </c>
      <c r="C18" s="35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0.97872340425531912</v>
      </c>
      <c r="D18" s="39">
        <f>IF(AND('Personas Enjuiciadas'!N19+'Personas Enjuiciadas'!P19&gt;0),('Personas Enjuiciadas'!D19+'Personas Enjuiciadas'!I19)/('Personas Enjuiciadas'!N19+'Personas Enjuiciadas'!P19),"-")</f>
        <v>0.94117647058823528</v>
      </c>
      <c r="E18" s="39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00000000000001" customHeight="1" thickBot="1" x14ac:dyDescent="0.25">
      <c r="B19" s="4" t="s">
        <v>207</v>
      </c>
      <c r="C19" s="35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0.95454545454545459</v>
      </c>
      <c r="D19" s="39">
        <f>IF(AND('Personas Enjuiciadas'!N20+'Personas Enjuiciadas'!P20&gt;0),('Personas Enjuiciadas'!D20+'Personas Enjuiciadas'!I20)/('Personas Enjuiciadas'!N20+'Personas Enjuiciadas'!P20),"-")</f>
        <v>0.90909090909090906</v>
      </c>
      <c r="E19" s="39">
        <f>IF(AND('Personas Enjuiciadas'!O20+'Personas Enjuiciadas'!Q20&gt;0),('Personas Enjuiciadas'!E20+'Personas Enjuiciadas'!J20)/('Personas Enjuiciadas'!O20+'Personas Enjuiciadas'!Q20),"-")</f>
        <v>1</v>
      </c>
      <c r="H19" s="38"/>
    </row>
    <row r="20" spans="2:8" ht="20.100000000000001" customHeight="1" thickBot="1" x14ac:dyDescent="0.25">
      <c r="B20" s="4" t="s">
        <v>208</v>
      </c>
      <c r="C20" s="35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0.94413407821229045</v>
      </c>
      <c r="D20" s="39">
        <f>IF(AND('Personas Enjuiciadas'!N21+'Personas Enjuiciadas'!P21&gt;0),('Personas Enjuiciadas'!D21+'Personas Enjuiciadas'!I21)/('Personas Enjuiciadas'!N21+'Personas Enjuiciadas'!P21),"-")</f>
        <v>0.93478260869565222</v>
      </c>
      <c r="E20" s="39">
        <f>IF(AND('Personas Enjuiciadas'!O21+'Personas Enjuiciadas'!Q21&gt;0),('Personas Enjuiciadas'!E21+'Personas Enjuiciadas'!J21)/('Personas Enjuiciadas'!O21+'Personas Enjuiciadas'!Q21),"-")</f>
        <v>0.95402298850574707</v>
      </c>
      <c r="H20" s="38"/>
    </row>
    <row r="21" spans="2:8" ht="20.100000000000001" customHeight="1" thickBot="1" x14ac:dyDescent="0.25">
      <c r="B21" s="4" t="s">
        <v>209</v>
      </c>
      <c r="C21" s="35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0.95541401273885351</v>
      </c>
      <c r="D21" s="39">
        <f>IF(AND('Personas Enjuiciadas'!N22+'Personas Enjuiciadas'!P22&gt;0),('Personas Enjuiciadas'!D22+'Personas Enjuiciadas'!I22)/('Personas Enjuiciadas'!N22+'Personas Enjuiciadas'!P22),"-")</f>
        <v>0.94736842105263153</v>
      </c>
      <c r="E21" s="39">
        <f>IF(AND('Personas Enjuiciadas'!O22+'Personas Enjuiciadas'!Q22&gt;0),('Personas Enjuiciadas'!E22+'Personas Enjuiciadas'!J22)/('Personas Enjuiciadas'!O22+'Personas Enjuiciadas'!Q22),"-")</f>
        <v>0.97674418604651159</v>
      </c>
      <c r="H21" s="38"/>
    </row>
    <row r="22" spans="2:8" ht="20.100000000000001" customHeight="1" thickBot="1" x14ac:dyDescent="0.25">
      <c r="B22" s="4" t="s">
        <v>210</v>
      </c>
      <c r="C22" s="35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0.9526627218934911</v>
      </c>
      <c r="D22" s="39">
        <f>IF(AND('Personas Enjuiciadas'!N23+'Personas Enjuiciadas'!P23&gt;0),('Personas Enjuiciadas'!D23+'Personas Enjuiciadas'!I23)/('Personas Enjuiciadas'!N23+'Personas Enjuiciadas'!P23),"-")</f>
        <v>0.95522388059701491</v>
      </c>
      <c r="E22" s="39">
        <f>IF(AND('Personas Enjuiciadas'!O23+'Personas Enjuiciadas'!Q23&gt;0),('Personas Enjuiciadas'!E23+'Personas Enjuiciadas'!J23)/('Personas Enjuiciadas'!O23+'Personas Enjuiciadas'!Q23),"-")</f>
        <v>0.94890510948905105</v>
      </c>
      <c r="H22" s="38"/>
    </row>
    <row r="23" spans="2:8" ht="20.100000000000001" customHeight="1" thickBot="1" x14ac:dyDescent="0.25">
      <c r="B23" s="4" t="s">
        <v>211</v>
      </c>
      <c r="C23" s="35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0.95717344753747324</v>
      </c>
      <c r="D23" s="39">
        <f>IF(AND('Personas Enjuiciadas'!N24+'Personas Enjuiciadas'!P24&gt;0),('Personas Enjuiciadas'!D24+'Personas Enjuiciadas'!I24)/('Personas Enjuiciadas'!N24+'Personas Enjuiciadas'!P24),"-")</f>
        <v>0.95402298850574707</v>
      </c>
      <c r="E23" s="39">
        <f>IF(AND('Personas Enjuiciadas'!O24+'Personas Enjuiciadas'!Q24&gt;0),('Personas Enjuiciadas'!E24+'Personas Enjuiciadas'!J24)/('Personas Enjuiciadas'!O24+'Personas Enjuiciadas'!Q24),"-")</f>
        <v>0.96638655462184875</v>
      </c>
      <c r="H23" s="38"/>
    </row>
    <row r="24" spans="2:8" ht="20.100000000000001" customHeight="1" thickBot="1" x14ac:dyDescent="0.25">
      <c r="B24" s="4" t="s">
        <v>212</v>
      </c>
      <c r="C24" s="35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0.94936708860759489</v>
      </c>
      <c r="D24" s="39">
        <f>IF(AND('Personas Enjuiciadas'!N25+'Personas Enjuiciadas'!P25&gt;0),('Personas Enjuiciadas'!D25+'Personas Enjuiciadas'!I25)/('Personas Enjuiciadas'!N25+'Personas Enjuiciadas'!P25),"-")</f>
        <v>0.96601941747572817</v>
      </c>
      <c r="E24" s="39">
        <f>IF(AND('Personas Enjuiciadas'!O25+'Personas Enjuiciadas'!Q25&gt;0),('Personas Enjuiciadas'!E25+'Personas Enjuiciadas'!J25)/('Personas Enjuiciadas'!O25+'Personas Enjuiciadas'!Q25),"-")</f>
        <v>0.91818181818181821</v>
      </c>
      <c r="H24" s="38"/>
    </row>
    <row r="25" spans="2:8" ht="20.100000000000001" customHeight="1" thickBot="1" x14ac:dyDescent="0.25">
      <c r="B25" s="5" t="s">
        <v>213</v>
      </c>
      <c r="C25" s="35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0.99186991869918695</v>
      </c>
      <c r="D25" s="39">
        <f>IF(AND('Personas Enjuiciadas'!N26+'Personas Enjuiciadas'!P26&gt;0),('Personas Enjuiciadas'!D26+'Personas Enjuiciadas'!I26)/('Personas Enjuiciadas'!N26+'Personas Enjuiciadas'!P26),"-")</f>
        <v>0.9885057471264368</v>
      </c>
      <c r="E25" s="39">
        <f>IF(AND('Personas Enjuiciadas'!O26+'Personas Enjuiciadas'!Q26&gt;0),('Personas Enjuiciadas'!E26+'Personas Enjuiciadas'!J26)/('Personas Enjuiciadas'!O26+'Personas Enjuiciadas'!Q26),"-")</f>
        <v>1</v>
      </c>
      <c r="H25" s="38"/>
    </row>
    <row r="26" spans="2:8" ht="20.100000000000001" customHeight="1" thickBot="1" x14ac:dyDescent="0.25">
      <c r="B26" s="6" t="s">
        <v>214</v>
      </c>
      <c r="C26" s="35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0.83333333333333337</v>
      </c>
      <c r="D26" s="39">
        <f>IF(AND('Personas Enjuiciadas'!N27+'Personas Enjuiciadas'!P27&gt;0),('Personas Enjuiciadas'!D27+'Personas Enjuiciadas'!I27)/('Personas Enjuiciadas'!N27+'Personas Enjuiciadas'!P27),"-")</f>
        <v>0.83333333333333337</v>
      </c>
      <c r="E26" s="39" t="str">
        <f>IF(AND('Personas Enjuiciadas'!O27+'Personas Enjuiciadas'!Q27&gt;0),('Personas Enjuiciadas'!E27+'Personas Enjuiciadas'!J27)/('Personas Enjuiciadas'!O27+'Personas Enjuiciadas'!Q27),"-")</f>
        <v>-</v>
      </c>
      <c r="H26" s="38"/>
    </row>
    <row r="27" spans="2:8" ht="20.100000000000001" customHeight="1" thickBot="1" x14ac:dyDescent="0.25">
      <c r="B27" s="4" t="s">
        <v>215</v>
      </c>
      <c r="C27" s="35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0.97777777777777775</v>
      </c>
      <c r="D27" s="39">
        <f>IF(AND('Personas Enjuiciadas'!N28+'Personas Enjuiciadas'!P28&gt;0),('Personas Enjuiciadas'!D28+'Personas Enjuiciadas'!I28)/('Personas Enjuiciadas'!N28+'Personas Enjuiciadas'!P28),"-")</f>
        <v>0.96</v>
      </c>
      <c r="E27" s="39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00000000000001" customHeight="1" thickBot="1" x14ac:dyDescent="0.25">
      <c r="B28" s="4" t="s">
        <v>216</v>
      </c>
      <c r="C28" s="35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0.98026315789473684</v>
      </c>
      <c r="D28" s="39">
        <f>IF(AND('Personas Enjuiciadas'!N29+'Personas Enjuiciadas'!P29&gt;0),('Personas Enjuiciadas'!D29+'Personas Enjuiciadas'!I29)/('Personas Enjuiciadas'!N29+'Personas Enjuiciadas'!P29),"-")</f>
        <v>0.97169811320754718</v>
      </c>
      <c r="E28" s="39">
        <f>IF(AND('Personas Enjuiciadas'!O29+'Personas Enjuiciadas'!Q29&gt;0),('Personas Enjuiciadas'!E29+'Personas Enjuiciadas'!J29)/('Personas Enjuiciadas'!O29+'Personas Enjuiciadas'!Q29),"-")</f>
        <v>1</v>
      </c>
      <c r="H28" s="38"/>
    </row>
    <row r="29" spans="2:8" ht="20.100000000000001" customHeight="1" thickBot="1" x14ac:dyDescent="0.25">
      <c r="B29" s="4" t="s">
        <v>217</v>
      </c>
      <c r="C29" s="35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39">
        <f>IF(AND('Personas Enjuiciadas'!N30+'Personas Enjuiciadas'!P30&gt;0),('Personas Enjuiciadas'!D30+'Personas Enjuiciadas'!I30)/('Personas Enjuiciadas'!N30+'Personas Enjuiciadas'!P30),"-")</f>
        <v>1</v>
      </c>
      <c r="E29" s="39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00000000000001" customHeight="1" thickBot="1" x14ac:dyDescent="0.25">
      <c r="B30" s="4" t="s">
        <v>218</v>
      </c>
      <c r="C30" s="35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0.7</v>
      </c>
      <c r="D30" s="39">
        <f>IF(AND('Personas Enjuiciadas'!N31+'Personas Enjuiciadas'!P31&gt;0),('Personas Enjuiciadas'!D31+'Personas Enjuiciadas'!I31)/('Personas Enjuiciadas'!N31+'Personas Enjuiciadas'!P31),"-")</f>
        <v>0.77777777777777779</v>
      </c>
      <c r="E30" s="39">
        <f>IF(AND('Personas Enjuiciadas'!O31+'Personas Enjuiciadas'!Q31&gt;0),('Personas Enjuiciadas'!E31+'Personas Enjuiciadas'!J31)/('Personas Enjuiciadas'!O31+'Personas Enjuiciadas'!Q31),"-")</f>
        <v>0</v>
      </c>
      <c r="H30" s="38"/>
    </row>
    <row r="31" spans="2:8" ht="20.100000000000001" customHeight="1" thickBot="1" x14ac:dyDescent="0.25">
      <c r="B31" s="4" t="s">
        <v>219</v>
      </c>
      <c r="C31" s="35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1</v>
      </c>
      <c r="D31" s="39">
        <f>IF(AND('Personas Enjuiciadas'!N32+'Personas Enjuiciadas'!P32&gt;0),('Personas Enjuiciadas'!D32+'Personas Enjuiciadas'!I32)/('Personas Enjuiciadas'!N32+'Personas Enjuiciadas'!P32),"-")</f>
        <v>1</v>
      </c>
      <c r="E31" s="39">
        <f>IF(AND('Personas Enjuiciadas'!O32+'Personas Enjuiciadas'!Q32&gt;0),('Personas Enjuiciadas'!E32+'Personas Enjuiciadas'!J32)/('Personas Enjuiciadas'!O32+'Personas Enjuiciadas'!Q32),"-")</f>
        <v>1</v>
      </c>
      <c r="H31" s="38"/>
    </row>
    <row r="32" spans="2:8" ht="20.100000000000001" customHeight="1" thickBot="1" x14ac:dyDescent="0.25">
      <c r="B32" s="4" t="s">
        <v>220</v>
      </c>
      <c r="C32" s="35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39">
        <f>IF(AND('Personas Enjuiciadas'!N33+'Personas Enjuiciadas'!P33&gt;0),('Personas Enjuiciadas'!D33+'Personas Enjuiciadas'!I33)/('Personas Enjuiciadas'!N33+'Personas Enjuiciadas'!P33),"-")</f>
        <v>1</v>
      </c>
      <c r="E32" s="39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00000000000001" customHeight="1" thickBot="1" x14ac:dyDescent="0.25">
      <c r="B33" s="4" t="s">
        <v>221</v>
      </c>
      <c r="C33" s="35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0.8666666666666667</v>
      </c>
      <c r="D33" s="39">
        <f>IF(AND('Personas Enjuiciadas'!N34+'Personas Enjuiciadas'!P34&gt;0),('Personas Enjuiciadas'!D34+'Personas Enjuiciadas'!I34)/('Personas Enjuiciadas'!N34+'Personas Enjuiciadas'!P34),"-")</f>
        <v>0.8666666666666667</v>
      </c>
      <c r="E33" s="39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00000000000001" customHeight="1" thickBot="1" x14ac:dyDescent="0.25">
      <c r="B34" s="4" t="s">
        <v>222</v>
      </c>
      <c r="C34" s="35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1</v>
      </c>
      <c r="D34" s="39">
        <f>IF(AND('Personas Enjuiciadas'!N35+'Personas Enjuiciadas'!P35&gt;0),('Personas Enjuiciadas'!D35+'Personas Enjuiciadas'!I35)/('Personas Enjuiciadas'!N35+'Personas Enjuiciadas'!P35),"-")</f>
        <v>1</v>
      </c>
      <c r="E34" s="39">
        <f>IF(AND('Personas Enjuiciadas'!O35+'Personas Enjuiciadas'!Q35&gt;0),('Personas Enjuiciadas'!E35+'Personas Enjuiciadas'!J35)/('Personas Enjuiciadas'!O35+'Personas Enjuiciadas'!Q35),"-")</f>
        <v>1</v>
      </c>
      <c r="H34" s="38"/>
    </row>
    <row r="35" spans="2:8" ht="20.100000000000001" customHeight="1" thickBot="1" x14ac:dyDescent="0.25">
      <c r="B35" s="4" t="s">
        <v>223</v>
      </c>
      <c r="C35" s="35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1</v>
      </c>
      <c r="D35" s="39">
        <f>IF(AND('Personas Enjuiciadas'!N36+'Personas Enjuiciadas'!P36&gt;0),('Personas Enjuiciadas'!D36+'Personas Enjuiciadas'!I36)/('Personas Enjuiciadas'!N36+'Personas Enjuiciadas'!P36),"-")</f>
        <v>1</v>
      </c>
      <c r="E35" s="39">
        <f>IF(AND('Personas Enjuiciadas'!O36+'Personas Enjuiciadas'!Q36&gt;0),('Personas Enjuiciadas'!E36+'Personas Enjuiciadas'!J36)/('Personas Enjuiciadas'!O36+'Personas Enjuiciadas'!Q36),"-")</f>
        <v>1</v>
      </c>
      <c r="H35" s="38"/>
    </row>
    <row r="36" spans="2:8" ht="20.100000000000001" customHeight="1" thickBot="1" x14ac:dyDescent="0.25">
      <c r="B36" s="4" t="s">
        <v>224</v>
      </c>
      <c r="C36" s="35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0.91150442477876104</v>
      </c>
      <c r="D36" s="39">
        <f>IF(AND('Personas Enjuiciadas'!N37+'Personas Enjuiciadas'!P37&gt;0),('Personas Enjuiciadas'!D37+'Personas Enjuiciadas'!I37)/('Personas Enjuiciadas'!N37+'Personas Enjuiciadas'!P37),"-")</f>
        <v>0.96551724137931039</v>
      </c>
      <c r="E36" s="39">
        <f>IF(AND('Personas Enjuiciadas'!O37+'Personas Enjuiciadas'!Q37&gt;0),('Personas Enjuiciadas'!E37+'Personas Enjuiciadas'!J37)/('Personas Enjuiciadas'!O37+'Personas Enjuiciadas'!Q37),"-")</f>
        <v>0.73076923076923073</v>
      </c>
      <c r="H36" s="38"/>
    </row>
    <row r="37" spans="2:8" ht="20.100000000000001" customHeight="1" thickBot="1" x14ac:dyDescent="0.25">
      <c r="B37" s="4" t="s">
        <v>225</v>
      </c>
      <c r="C37" s="35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1</v>
      </c>
      <c r="D37" s="39">
        <f>IF(AND('Personas Enjuiciadas'!N38+'Personas Enjuiciadas'!P38&gt;0),('Personas Enjuiciadas'!D38+'Personas Enjuiciadas'!I38)/('Personas Enjuiciadas'!N38+'Personas Enjuiciadas'!P38),"-")</f>
        <v>1</v>
      </c>
      <c r="E37" s="39">
        <f>IF(AND('Personas Enjuiciadas'!O38+'Personas Enjuiciadas'!Q38&gt;0),('Personas Enjuiciadas'!E38+'Personas Enjuiciadas'!J38)/('Personas Enjuiciadas'!O38+'Personas Enjuiciadas'!Q38),"-")</f>
        <v>1</v>
      </c>
      <c r="H37" s="38"/>
    </row>
    <row r="38" spans="2:8" ht="20.100000000000001" customHeight="1" thickBot="1" x14ac:dyDescent="0.25">
      <c r="B38" s="4" t="s">
        <v>226</v>
      </c>
      <c r="C38" s="35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0.87878787878787878</v>
      </c>
      <c r="D38" s="39">
        <f>IF(AND('Personas Enjuiciadas'!N39+'Personas Enjuiciadas'!P39&gt;0),('Personas Enjuiciadas'!D39+'Personas Enjuiciadas'!I39)/('Personas Enjuiciadas'!N39+'Personas Enjuiciadas'!P39),"-")</f>
        <v>0.76923076923076927</v>
      </c>
      <c r="E38" s="39">
        <f>IF(AND('Personas Enjuiciadas'!O39+'Personas Enjuiciadas'!Q39&gt;0),('Personas Enjuiciadas'!E39+'Personas Enjuiciadas'!J39)/('Personas Enjuiciadas'!O39+'Personas Enjuiciadas'!Q39),"-")</f>
        <v>0.95</v>
      </c>
      <c r="H38" s="38"/>
    </row>
    <row r="39" spans="2:8" ht="20.100000000000001" customHeight="1" thickBot="1" x14ac:dyDescent="0.25">
      <c r="B39" s="4" t="s">
        <v>227</v>
      </c>
      <c r="C39" s="35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0.8925619834710744</v>
      </c>
      <c r="D39" s="39">
        <f>IF(AND('Personas Enjuiciadas'!N40+'Personas Enjuiciadas'!P40&gt;0),('Personas Enjuiciadas'!D40+'Personas Enjuiciadas'!I40)/('Personas Enjuiciadas'!N40+'Personas Enjuiciadas'!P40),"-")</f>
        <v>0.87012987012987009</v>
      </c>
      <c r="E39" s="39">
        <f>IF(AND('Personas Enjuiciadas'!O40+'Personas Enjuiciadas'!Q40&gt;0),('Personas Enjuiciadas'!E40+'Personas Enjuiciadas'!J40)/('Personas Enjuiciadas'!O40+'Personas Enjuiciadas'!Q40),"-")</f>
        <v>0.93181818181818177</v>
      </c>
      <c r="H39" s="38"/>
    </row>
    <row r="40" spans="2:8" ht="20.100000000000001" customHeight="1" thickBot="1" x14ac:dyDescent="0.25">
      <c r="B40" s="4" t="s">
        <v>228</v>
      </c>
      <c r="C40" s="35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0.92647058823529416</v>
      </c>
      <c r="D40" s="39">
        <f>IF(AND('Personas Enjuiciadas'!N41+'Personas Enjuiciadas'!P41&gt;0),('Personas Enjuiciadas'!D41+'Personas Enjuiciadas'!I41)/('Personas Enjuiciadas'!N41+'Personas Enjuiciadas'!P41),"-")</f>
        <v>0.90410958904109584</v>
      </c>
      <c r="E40" s="39">
        <f>IF(AND('Personas Enjuiciadas'!O41+'Personas Enjuiciadas'!Q41&gt;0),('Personas Enjuiciadas'!E41+'Personas Enjuiciadas'!J41)/('Personas Enjuiciadas'!O41+'Personas Enjuiciadas'!Q41),"-")</f>
        <v>0.95238095238095233</v>
      </c>
      <c r="H40" s="38"/>
    </row>
    <row r="41" spans="2:8" ht="20.100000000000001" customHeight="1" thickBot="1" x14ac:dyDescent="0.25">
      <c r="B41" s="4" t="s">
        <v>229</v>
      </c>
      <c r="C41" s="35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0.8571428571428571</v>
      </c>
      <c r="D41" s="39">
        <f>IF(AND('Personas Enjuiciadas'!N42+'Personas Enjuiciadas'!P42&gt;0),('Personas Enjuiciadas'!D42+'Personas Enjuiciadas'!I42)/('Personas Enjuiciadas'!N42+'Personas Enjuiciadas'!P42),"-")</f>
        <v>0.82758620689655171</v>
      </c>
      <c r="E41" s="39">
        <f>IF(AND('Personas Enjuiciadas'!O42+'Personas Enjuiciadas'!Q42&gt;0),('Personas Enjuiciadas'!E42+'Personas Enjuiciadas'!J42)/('Personas Enjuiciadas'!O42+'Personas Enjuiciadas'!Q42),"-")</f>
        <v>0.88888888888888884</v>
      </c>
      <c r="H41" s="38"/>
    </row>
    <row r="42" spans="2:8" ht="20.100000000000001" customHeight="1" thickBot="1" x14ac:dyDescent="0.25">
      <c r="B42" s="4" t="s">
        <v>230</v>
      </c>
      <c r="C42" s="35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0.96296296296296291</v>
      </c>
      <c r="D42" s="39">
        <f>IF(AND('Personas Enjuiciadas'!N43+'Personas Enjuiciadas'!P43&gt;0),('Personas Enjuiciadas'!D43+'Personas Enjuiciadas'!I43)/('Personas Enjuiciadas'!N43+'Personas Enjuiciadas'!P43),"-")</f>
        <v>0.96078431372549022</v>
      </c>
      <c r="E42" s="39">
        <f>IF(AND('Personas Enjuiciadas'!O43+'Personas Enjuiciadas'!Q43&gt;0),('Personas Enjuiciadas'!E43+'Personas Enjuiciadas'!J43)/('Personas Enjuiciadas'!O43+'Personas Enjuiciadas'!Q43),"-")</f>
        <v>0.96491228070175439</v>
      </c>
      <c r="H42" s="38"/>
    </row>
    <row r="43" spans="2:8" ht="20.100000000000001" customHeight="1" thickBot="1" x14ac:dyDescent="0.25">
      <c r="B43" s="4" t="s">
        <v>231</v>
      </c>
      <c r="C43" s="35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0.96052631578947367</v>
      </c>
      <c r="D43" s="39">
        <f>IF(AND('Personas Enjuiciadas'!N44+'Personas Enjuiciadas'!P44&gt;0),('Personas Enjuiciadas'!D44+'Personas Enjuiciadas'!I44)/('Personas Enjuiciadas'!N44+'Personas Enjuiciadas'!P44),"-")</f>
        <v>0.94495412844036697</v>
      </c>
      <c r="E43" s="39">
        <f>IF(AND('Personas Enjuiciadas'!O44+'Personas Enjuiciadas'!Q44&gt;0),('Personas Enjuiciadas'!E44+'Personas Enjuiciadas'!J44)/('Personas Enjuiciadas'!O44+'Personas Enjuiciadas'!Q44),"-")</f>
        <v>1</v>
      </c>
      <c r="H43" s="38"/>
    </row>
    <row r="44" spans="2:8" ht="20.100000000000001" customHeight="1" thickBot="1" x14ac:dyDescent="0.25">
      <c r="B44" s="4" t="s">
        <v>232</v>
      </c>
      <c r="C44" s="35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0.93992248062015504</v>
      </c>
      <c r="D44" s="39">
        <f>IF(AND('Personas Enjuiciadas'!N45+'Personas Enjuiciadas'!P45&gt;0),('Personas Enjuiciadas'!D45+'Personas Enjuiciadas'!I45)/('Personas Enjuiciadas'!N45+'Personas Enjuiciadas'!P45),"-")</f>
        <v>0.92775665399239549</v>
      </c>
      <c r="E44" s="39">
        <f>IF(AND('Personas Enjuiciadas'!O45+'Personas Enjuiciadas'!Q45&gt;0),('Personas Enjuiciadas'!E45+'Personas Enjuiciadas'!J45)/('Personas Enjuiciadas'!O45+'Personas Enjuiciadas'!Q45),"-")</f>
        <v>0.95256916996047436</v>
      </c>
      <c r="H44" s="38"/>
    </row>
    <row r="45" spans="2:8" ht="20.100000000000001" customHeight="1" thickBot="1" x14ac:dyDescent="0.25">
      <c r="B45" s="4" t="s">
        <v>233</v>
      </c>
      <c r="C45" s="35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0.97422680412371132</v>
      </c>
      <c r="D45" s="39">
        <f>IF(AND('Personas Enjuiciadas'!N46+'Personas Enjuiciadas'!P46&gt;0),('Personas Enjuiciadas'!D46+'Personas Enjuiciadas'!I46)/('Personas Enjuiciadas'!N46+'Personas Enjuiciadas'!P46),"-")</f>
        <v>0.9732142857142857</v>
      </c>
      <c r="E45" s="39">
        <f>IF(AND('Personas Enjuiciadas'!O46+'Personas Enjuiciadas'!Q46&gt;0),('Personas Enjuiciadas'!E46+'Personas Enjuiciadas'!J46)/('Personas Enjuiciadas'!O46+'Personas Enjuiciadas'!Q46),"-")</f>
        <v>0.97560975609756095</v>
      </c>
      <c r="H45" s="38"/>
    </row>
    <row r="46" spans="2:8" ht="20.100000000000001" customHeight="1" thickBot="1" x14ac:dyDescent="0.25">
      <c r="B46" s="4" t="s">
        <v>234</v>
      </c>
      <c r="C46" s="35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0.93537964458804523</v>
      </c>
      <c r="D46" s="39">
        <f>IF(AND('Personas Enjuiciadas'!N47+'Personas Enjuiciadas'!P47&gt;0),('Personas Enjuiciadas'!D47+'Personas Enjuiciadas'!I47)/('Personas Enjuiciadas'!N47+'Personas Enjuiciadas'!P47),"-")</f>
        <v>0.94272076372315039</v>
      </c>
      <c r="E46" s="39">
        <f>IF(AND('Personas Enjuiciadas'!O47+'Personas Enjuiciadas'!Q47&gt;0),('Personas Enjuiciadas'!E47+'Personas Enjuiciadas'!J47)/('Personas Enjuiciadas'!O47+'Personas Enjuiciadas'!Q47),"-")</f>
        <v>0.92</v>
      </c>
      <c r="H46" s="38"/>
    </row>
    <row r="47" spans="2:8" ht="20.100000000000001" customHeight="1" thickBot="1" x14ac:dyDescent="0.25">
      <c r="B47" s="4" t="s">
        <v>235</v>
      </c>
      <c r="C47" s="35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0.97959183673469385</v>
      </c>
      <c r="D47" s="39">
        <f>IF(AND('Personas Enjuiciadas'!N48+'Personas Enjuiciadas'!P48&gt;0),('Personas Enjuiciadas'!D48+'Personas Enjuiciadas'!I48)/('Personas Enjuiciadas'!N48+'Personas Enjuiciadas'!P48),"-")</f>
        <v>0.97777777777777775</v>
      </c>
      <c r="E47" s="39">
        <f>IF(AND('Personas Enjuiciadas'!O48+'Personas Enjuiciadas'!Q48&gt;0),('Personas Enjuiciadas'!E48+'Personas Enjuiciadas'!J48)/('Personas Enjuiciadas'!O48+'Personas Enjuiciadas'!Q48),"-")</f>
        <v>1</v>
      </c>
      <c r="H47" s="38"/>
    </row>
    <row r="48" spans="2:8" ht="20.100000000000001" customHeight="1" thickBot="1" x14ac:dyDescent="0.25">
      <c r="B48" s="4" t="s">
        <v>236</v>
      </c>
      <c r="C48" s="35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0.95714285714285718</v>
      </c>
      <c r="D48" s="39">
        <f>IF(AND('Personas Enjuiciadas'!N49+'Personas Enjuiciadas'!P49&gt;0),('Personas Enjuiciadas'!D49+'Personas Enjuiciadas'!I49)/('Personas Enjuiciadas'!N49+'Personas Enjuiciadas'!P49),"-")</f>
        <v>0.95714285714285718</v>
      </c>
      <c r="E48" s="39" t="str">
        <f>IF(AND('Personas Enjuiciadas'!O49+'Personas Enjuiciadas'!Q49&gt;0),('Personas Enjuiciadas'!E49+'Personas Enjuiciadas'!J49)/('Personas Enjuiciadas'!O49+'Personas Enjuiciadas'!Q49),"-")</f>
        <v>-</v>
      </c>
      <c r="H48" s="38"/>
    </row>
    <row r="49" spans="2:8" ht="20.100000000000001" customHeight="1" thickBot="1" x14ac:dyDescent="0.25">
      <c r="B49" s="4" t="s">
        <v>237</v>
      </c>
      <c r="C49" s="35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0.9668874172185431</v>
      </c>
      <c r="D49" s="39">
        <f>IF(AND('Personas Enjuiciadas'!N50+'Personas Enjuiciadas'!P50&gt;0),('Personas Enjuiciadas'!D50+'Personas Enjuiciadas'!I50)/('Personas Enjuiciadas'!N50+'Personas Enjuiciadas'!P50),"-")</f>
        <v>0.95789473684210524</v>
      </c>
      <c r="E49" s="39">
        <f>IF(AND('Personas Enjuiciadas'!O50+'Personas Enjuiciadas'!Q50&gt;0),('Personas Enjuiciadas'!E50+'Personas Enjuiciadas'!J50)/('Personas Enjuiciadas'!O50+'Personas Enjuiciadas'!Q50),"-")</f>
        <v>0.9821428571428571</v>
      </c>
      <c r="H49" s="38"/>
    </row>
    <row r="50" spans="2:8" ht="20.100000000000001" customHeight="1" thickBot="1" x14ac:dyDescent="0.25">
      <c r="B50" s="4" t="s">
        <v>238</v>
      </c>
      <c r="C50" s="35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0.94117647058823528</v>
      </c>
      <c r="D50" s="39">
        <f>IF(AND('Personas Enjuiciadas'!N51+'Personas Enjuiciadas'!P51&gt;0),('Personas Enjuiciadas'!D51+'Personas Enjuiciadas'!I51)/('Personas Enjuiciadas'!N51+'Personas Enjuiciadas'!P51),"-")</f>
        <v>0.92</v>
      </c>
      <c r="E50" s="39">
        <f>IF(AND('Personas Enjuiciadas'!O51+'Personas Enjuiciadas'!Q51&gt;0),('Personas Enjuiciadas'!E51+'Personas Enjuiciadas'!J51)/('Personas Enjuiciadas'!O51+'Personas Enjuiciadas'!Q51),"-")</f>
        <v>1</v>
      </c>
      <c r="H50" s="38"/>
    </row>
    <row r="51" spans="2:8" ht="20.100000000000001" customHeight="1" thickBot="1" x14ac:dyDescent="0.25">
      <c r="B51" s="4" t="s">
        <v>239</v>
      </c>
      <c r="C51" s="35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0.56521739130434778</v>
      </c>
      <c r="D51" s="39">
        <f>IF(AND('Personas Enjuiciadas'!N52+'Personas Enjuiciadas'!P52&gt;0),('Personas Enjuiciadas'!D52+'Personas Enjuiciadas'!I52)/('Personas Enjuiciadas'!N52+'Personas Enjuiciadas'!P52),"-")</f>
        <v>0.57894736842105265</v>
      </c>
      <c r="E51" s="39">
        <f>IF(AND('Personas Enjuiciadas'!O52+'Personas Enjuiciadas'!Q52&gt;0),('Personas Enjuiciadas'!E52+'Personas Enjuiciadas'!J52)/('Personas Enjuiciadas'!O52+'Personas Enjuiciadas'!Q52),"-")</f>
        <v>0.5</v>
      </c>
      <c r="H51" s="38"/>
    </row>
    <row r="52" spans="2:8" ht="20.100000000000001" customHeight="1" thickBot="1" x14ac:dyDescent="0.25">
      <c r="B52" s="4" t="s">
        <v>240</v>
      </c>
      <c r="C52" s="35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0.96226415094339623</v>
      </c>
      <c r="D52" s="39">
        <f>IF(AND('Personas Enjuiciadas'!N53+'Personas Enjuiciadas'!P53&gt;0),('Personas Enjuiciadas'!D53+'Personas Enjuiciadas'!I53)/('Personas Enjuiciadas'!N53+'Personas Enjuiciadas'!P53),"-")</f>
        <v>0.95876288659793818</v>
      </c>
      <c r="E52" s="39">
        <f>IF(AND('Personas Enjuiciadas'!O53+'Personas Enjuiciadas'!Q53&gt;0),('Personas Enjuiciadas'!E53+'Personas Enjuiciadas'!J53)/('Personas Enjuiciadas'!O53+'Personas Enjuiciadas'!Q53),"-")</f>
        <v>1</v>
      </c>
      <c r="H52" s="38"/>
    </row>
    <row r="53" spans="2:8" ht="20.100000000000001" customHeight="1" thickBot="1" x14ac:dyDescent="0.25">
      <c r="B53" s="4" t="s">
        <v>241</v>
      </c>
      <c r="C53" s="35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0.85964912280701755</v>
      </c>
      <c r="D53" s="39">
        <f>IF(AND('Personas Enjuiciadas'!N54+'Personas Enjuiciadas'!P54&gt;0),('Personas Enjuiciadas'!D54+'Personas Enjuiciadas'!I54)/('Personas Enjuiciadas'!N54+'Personas Enjuiciadas'!P54),"-")</f>
        <v>0.83908045977011492</v>
      </c>
      <c r="E53" s="39">
        <f>IF(AND('Personas Enjuiciadas'!O54+'Personas Enjuiciadas'!Q54&gt;0),('Personas Enjuiciadas'!E54+'Personas Enjuiciadas'!J54)/('Personas Enjuiciadas'!O54+'Personas Enjuiciadas'!Q54),"-")</f>
        <v>0.89189189189189189</v>
      </c>
      <c r="H53" s="38"/>
    </row>
    <row r="54" spans="2:8" ht="20.100000000000001" customHeight="1" thickBot="1" x14ac:dyDescent="0.25">
      <c r="B54" s="4" t="s">
        <v>242</v>
      </c>
      <c r="C54" s="35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0.97098646034816249</v>
      </c>
      <c r="D54" s="39">
        <f>IF(AND('Personas Enjuiciadas'!N55+'Personas Enjuiciadas'!P55&gt;0),('Personas Enjuiciadas'!D55+'Personas Enjuiciadas'!I55)/('Personas Enjuiciadas'!N55+'Personas Enjuiciadas'!P55),"-")</f>
        <v>0.97206703910614523</v>
      </c>
      <c r="E54" s="39">
        <f>IF(AND('Personas Enjuiciadas'!O55+'Personas Enjuiciadas'!Q55&gt;0),('Personas Enjuiciadas'!E55+'Personas Enjuiciadas'!J55)/('Personas Enjuiciadas'!O55+'Personas Enjuiciadas'!Q55),"-")</f>
        <v>0.96855345911949686</v>
      </c>
      <c r="H54" s="38"/>
    </row>
    <row r="55" spans="2:8" ht="20.100000000000001" customHeight="1" thickBot="1" x14ac:dyDescent="0.25">
      <c r="B55" s="4" t="s">
        <v>243</v>
      </c>
      <c r="C55" s="35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0.96923076923076923</v>
      </c>
      <c r="D55" s="39">
        <f>IF(AND('Personas Enjuiciadas'!N56+'Personas Enjuiciadas'!P56&gt;0),('Personas Enjuiciadas'!D56+'Personas Enjuiciadas'!I56)/('Personas Enjuiciadas'!N56+'Personas Enjuiciadas'!P56),"-")</f>
        <v>0.97959183673469385</v>
      </c>
      <c r="E55" s="39">
        <f>IF(AND('Personas Enjuiciadas'!O56+'Personas Enjuiciadas'!Q56&gt;0),('Personas Enjuiciadas'!E56+'Personas Enjuiciadas'!J56)/('Personas Enjuiciadas'!O56+'Personas Enjuiciadas'!Q56),"-")</f>
        <v>0.96296296296296291</v>
      </c>
      <c r="H55" s="38"/>
    </row>
    <row r="56" spans="2:8" ht="20.100000000000001" customHeight="1" thickBot="1" x14ac:dyDescent="0.25">
      <c r="B56" s="4" t="s">
        <v>244</v>
      </c>
      <c r="C56" s="35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1</v>
      </c>
      <c r="D56" s="39">
        <f>IF(AND('Personas Enjuiciadas'!N57+'Personas Enjuiciadas'!P57&gt;0),('Personas Enjuiciadas'!D57+'Personas Enjuiciadas'!I57)/('Personas Enjuiciadas'!N57+'Personas Enjuiciadas'!P57),"-")</f>
        <v>1</v>
      </c>
      <c r="E56" s="39">
        <f>IF(AND('Personas Enjuiciadas'!O57+'Personas Enjuiciadas'!Q57&gt;0),('Personas Enjuiciadas'!E57+'Personas Enjuiciadas'!J57)/('Personas Enjuiciadas'!O57+'Personas Enjuiciadas'!Q57),"-")</f>
        <v>1</v>
      </c>
      <c r="H56" s="38"/>
    </row>
    <row r="57" spans="2:8" ht="20.100000000000001" customHeight="1" thickBot="1" x14ac:dyDescent="0.25">
      <c r="B57" s="4" t="s">
        <v>270</v>
      </c>
      <c r="C57" s="35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0.98837209302325579</v>
      </c>
      <c r="D57" s="39">
        <f>IF(AND('Personas Enjuiciadas'!N58+'Personas Enjuiciadas'!P58&gt;0),('Personas Enjuiciadas'!D58+'Personas Enjuiciadas'!I58)/('Personas Enjuiciadas'!N58+'Personas Enjuiciadas'!P58),"-")</f>
        <v>1</v>
      </c>
      <c r="E57" s="39">
        <f>IF(AND('Personas Enjuiciadas'!O58+'Personas Enjuiciadas'!Q58&gt;0),('Personas Enjuiciadas'!E58+'Personas Enjuiciadas'!J58)/('Personas Enjuiciadas'!O58+'Personas Enjuiciadas'!Q58),"-")</f>
        <v>0.98039215686274506</v>
      </c>
      <c r="H57" s="38"/>
    </row>
    <row r="58" spans="2:8" ht="20.100000000000001" customHeight="1" thickBot="1" x14ac:dyDescent="0.25">
      <c r="B58" s="4" t="s">
        <v>246</v>
      </c>
      <c r="C58" s="35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0.95679012345679015</v>
      </c>
      <c r="D58" s="39">
        <f>IF(AND('Personas Enjuiciadas'!N59+'Personas Enjuiciadas'!P59&gt;0),('Personas Enjuiciadas'!D59+'Personas Enjuiciadas'!I59)/('Personas Enjuiciadas'!N59+'Personas Enjuiciadas'!P59),"-")</f>
        <v>0.97530864197530864</v>
      </c>
      <c r="E58" s="39">
        <f>IF(AND('Personas Enjuiciadas'!O59+'Personas Enjuiciadas'!Q59&gt;0),('Personas Enjuiciadas'!E59+'Personas Enjuiciadas'!J59)/('Personas Enjuiciadas'!O59+'Personas Enjuiciadas'!Q59),"-")</f>
        <v>0.93827160493827155</v>
      </c>
      <c r="H58" s="38"/>
    </row>
    <row r="59" spans="2:8" ht="20.100000000000001" customHeight="1" thickBot="1" x14ac:dyDescent="0.25">
      <c r="B59" s="4" t="s">
        <v>247</v>
      </c>
      <c r="C59" s="39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1</v>
      </c>
      <c r="D59" s="39">
        <f>IF(AND('Personas Enjuiciadas'!N60+'Personas Enjuiciadas'!P60&gt;0),('Personas Enjuiciadas'!D60+'Personas Enjuiciadas'!I60)/('Personas Enjuiciadas'!N60+'Personas Enjuiciadas'!P60),"-")</f>
        <v>1</v>
      </c>
      <c r="E59" s="39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00000000000001" customHeight="1" thickBot="1" x14ac:dyDescent="0.25">
      <c r="B60" s="7" t="s">
        <v>22</v>
      </c>
      <c r="C60" s="32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0.94576923076923081</v>
      </c>
      <c r="D60" s="32">
        <f>IF(AND('Personas Enjuiciadas'!N61+'Personas Enjuiciadas'!P61&gt;0),('Personas Enjuiciadas'!D61+'Personas Enjuiciadas'!I61)/('Personas Enjuiciadas'!N61+'Personas Enjuiciadas'!P61),"-")</f>
        <v>0.94171539961013651</v>
      </c>
      <c r="E60" s="32">
        <f>IF(AND('Personas Enjuiciadas'!O61+'Personas Enjuiciadas'!Q61&gt;0),('Personas Enjuiciadas'!E61+'Personas Enjuiciadas'!J61)/('Personas Enjuiciadas'!O61+'Personas Enjuiciadas'!Q61),"-")</f>
        <v>0.9535580524344569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91" t="s">
        <v>278</v>
      </c>
      <c r="D9" s="92"/>
      <c r="E9" s="92"/>
      <c r="F9" s="92"/>
      <c r="G9" s="63"/>
      <c r="H9" s="91" t="s">
        <v>293</v>
      </c>
      <c r="I9" s="92"/>
      <c r="J9" s="92"/>
      <c r="K9" s="92"/>
      <c r="L9" s="94"/>
    </row>
    <row r="10" spans="2:12" ht="43.5" thickBot="1" x14ac:dyDescent="0.25">
      <c r="B10" s="24"/>
      <c r="C10" s="22" t="s">
        <v>123</v>
      </c>
      <c r="D10" s="22" t="s">
        <v>124</v>
      </c>
      <c r="E10" s="22" t="s">
        <v>288</v>
      </c>
      <c r="F10" s="22" t="s">
        <v>282</v>
      </c>
      <c r="G10" s="64" t="s">
        <v>285</v>
      </c>
      <c r="H10" s="20" t="s">
        <v>279</v>
      </c>
      <c r="I10" s="20" t="s">
        <v>283</v>
      </c>
      <c r="J10" s="20" t="s">
        <v>280</v>
      </c>
      <c r="K10" s="20" t="s">
        <v>286</v>
      </c>
      <c r="L10" s="22" t="s">
        <v>287</v>
      </c>
    </row>
    <row r="11" spans="2:12" ht="20.100000000000001" customHeight="1" thickBot="1" x14ac:dyDescent="0.25">
      <c r="B11" s="3" t="s">
        <v>198</v>
      </c>
      <c r="C11" s="18">
        <v>76</v>
      </c>
      <c r="D11" s="18">
        <v>55</v>
      </c>
      <c r="E11" s="18">
        <v>81</v>
      </c>
      <c r="F11" s="18">
        <v>106</v>
      </c>
      <c r="G11" s="18">
        <f>SUM(C11:F11)</f>
        <v>318</v>
      </c>
      <c r="H11" s="18">
        <v>0</v>
      </c>
      <c r="I11" s="18">
        <v>0</v>
      </c>
      <c r="J11" s="18">
        <v>0</v>
      </c>
      <c r="K11" s="18">
        <v>0</v>
      </c>
      <c r="L11" s="18">
        <v>318</v>
      </c>
    </row>
    <row r="12" spans="2:12" ht="20.100000000000001" customHeight="1" thickBot="1" x14ac:dyDescent="0.25">
      <c r="B12" s="4" t="s">
        <v>199</v>
      </c>
      <c r="C12" s="19">
        <v>53</v>
      </c>
      <c r="D12" s="19">
        <v>22</v>
      </c>
      <c r="E12" s="19">
        <v>68</v>
      </c>
      <c r="F12" s="19">
        <v>111</v>
      </c>
      <c r="G12" s="19">
        <f t="shared" ref="G12:G61" si="0">SUM(C12:F12)</f>
        <v>254</v>
      </c>
      <c r="H12" s="19">
        <v>11</v>
      </c>
      <c r="I12" s="19">
        <v>0</v>
      </c>
      <c r="J12" s="19">
        <v>0</v>
      </c>
      <c r="K12" s="19">
        <v>0</v>
      </c>
      <c r="L12" s="19">
        <v>265</v>
      </c>
    </row>
    <row r="13" spans="2:12" ht="20.100000000000001" customHeight="1" thickBot="1" x14ac:dyDescent="0.25">
      <c r="B13" s="4" t="s">
        <v>200</v>
      </c>
      <c r="C13" s="19">
        <v>21</v>
      </c>
      <c r="D13" s="19">
        <v>11</v>
      </c>
      <c r="E13" s="19">
        <v>13</v>
      </c>
      <c r="F13" s="19">
        <v>64</v>
      </c>
      <c r="G13" s="19">
        <f t="shared" si="0"/>
        <v>109</v>
      </c>
      <c r="H13" s="19">
        <v>0</v>
      </c>
      <c r="I13" s="19">
        <v>0</v>
      </c>
      <c r="J13" s="19">
        <v>0</v>
      </c>
      <c r="K13" s="19">
        <v>0</v>
      </c>
      <c r="L13" s="19">
        <v>109</v>
      </c>
    </row>
    <row r="14" spans="2:12" ht="20.100000000000001" customHeight="1" thickBot="1" x14ac:dyDescent="0.25">
      <c r="B14" s="4" t="s">
        <v>201</v>
      </c>
      <c r="C14" s="19">
        <v>43</v>
      </c>
      <c r="D14" s="19">
        <v>19</v>
      </c>
      <c r="E14" s="19">
        <v>80</v>
      </c>
      <c r="F14" s="19">
        <v>112</v>
      </c>
      <c r="G14" s="19">
        <f t="shared" si="0"/>
        <v>254</v>
      </c>
      <c r="H14" s="19">
        <v>0</v>
      </c>
      <c r="I14" s="19">
        <v>0</v>
      </c>
      <c r="J14" s="19">
        <v>0</v>
      </c>
      <c r="K14" s="19">
        <v>0</v>
      </c>
      <c r="L14" s="19">
        <v>254</v>
      </c>
    </row>
    <row r="15" spans="2:12" ht="20.100000000000001" customHeight="1" thickBot="1" x14ac:dyDescent="0.25">
      <c r="B15" s="4" t="s">
        <v>202</v>
      </c>
      <c r="C15" s="19">
        <v>7</v>
      </c>
      <c r="D15" s="19">
        <v>2</v>
      </c>
      <c r="E15" s="19">
        <v>19</v>
      </c>
      <c r="F15" s="19">
        <v>129</v>
      </c>
      <c r="G15" s="19">
        <f t="shared" si="0"/>
        <v>157</v>
      </c>
      <c r="H15" s="19">
        <v>0</v>
      </c>
      <c r="I15" s="19">
        <v>0</v>
      </c>
      <c r="J15" s="19">
        <v>0</v>
      </c>
      <c r="K15" s="19">
        <v>0</v>
      </c>
      <c r="L15" s="19">
        <v>157</v>
      </c>
    </row>
    <row r="16" spans="2:12" ht="20.100000000000001" customHeight="1" thickBot="1" x14ac:dyDescent="0.25">
      <c r="B16" s="4" t="s">
        <v>203</v>
      </c>
      <c r="C16" s="19">
        <v>13</v>
      </c>
      <c r="D16" s="19">
        <v>15</v>
      </c>
      <c r="E16" s="19">
        <v>27</v>
      </c>
      <c r="F16" s="19">
        <v>61</v>
      </c>
      <c r="G16" s="19">
        <f t="shared" si="0"/>
        <v>116</v>
      </c>
      <c r="H16" s="19">
        <v>0</v>
      </c>
      <c r="I16" s="19">
        <v>0</v>
      </c>
      <c r="J16" s="19">
        <v>0</v>
      </c>
      <c r="K16" s="19">
        <v>0</v>
      </c>
      <c r="L16" s="19">
        <v>116</v>
      </c>
    </row>
    <row r="17" spans="2:12" ht="20.100000000000001" customHeight="1" thickBot="1" x14ac:dyDescent="0.25">
      <c r="B17" s="4" t="s">
        <v>204</v>
      </c>
      <c r="C17" s="19">
        <v>85</v>
      </c>
      <c r="D17" s="19">
        <v>67</v>
      </c>
      <c r="E17" s="19">
        <v>100</v>
      </c>
      <c r="F17" s="19">
        <v>172</v>
      </c>
      <c r="G17" s="19">
        <f t="shared" si="0"/>
        <v>424</v>
      </c>
      <c r="H17" s="19">
        <v>4</v>
      </c>
      <c r="I17" s="19">
        <v>4</v>
      </c>
      <c r="J17" s="19">
        <v>0</v>
      </c>
      <c r="K17" s="19">
        <v>0</v>
      </c>
      <c r="L17" s="19">
        <v>432</v>
      </c>
    </row>
    <row r="18" spans="2:12" ht="20.100000000000001" customHeight="1" thickBot="1" x14ac:dyDescent="0.25">
      <c r="B18" s="4" t="s">
        <v>205</v>
      </c>
      <c r="C18" s="19">
        <v>49</v>
      </c>
      <c r="D18" s="19">
        <v>35</v>
      </c>
      <c r="E18" s="19">
        <v>120</v>
      </c>
      <c r="F18" s="19">
        <v>272</v>
      </c>
      <c r="G18" s="19">
        <f t="shared" si="0"/>
        <v>476</v>
      </c>
      <c r="H18" s="19">
        <v>0</v>
      </c>
      <c r="I18" s="19">
        <v>0</v>
      </c>
      <c r="J18" s="19">
        <v>0</v>
      </c>
      <c r="K18" s="19">
        <v>0</v>
      </c>
      <c r="L18" s="19">
        <v>476</v>
      </c>
    </row>
    <row r="19" spans="2:12" ht="20.100000000000001" customHeight="1" thickBot="1" x14ac:dyDescent="0.25">
      <c r="B19" s="4" t="s">
        <v>206</v>
      </c>
      <c r="C19" s="19">
        <v>17</v>
      </c>
      <c r="D19" s="19">
        <v>11</v>
      </c>
      <c r="E19" s="19">
        <v>15</v>
      </c>
      <c r="F19" s="19">
        <v>21</v>
      </c>
      <c r="G19" s="19">
        <f t="shared" si="0"/>
        <v>64</v>
      </c>
      <c r="H19" s="19">
        <v>0</v>
      </c>
      <c r="I19" s="19">
        <v>0</v>
      </c>
      <c r="J19" s="19">
        <v>0</v>
      </c>
      <c r="K19" s="19">
        <v>0</v>
      </c>
      <c r="L19" s="19">
        <v>64</v>
      </c>
    </row>
    <row r="20" spans="2:12" ht="20.100000000000001" customHeight="1" thickBot="1" x14ac:dyDescent="0.25">
      <c r="B20" s="4" t="s">
        <v>207</v>
      </c>
      <c r="C20" s="19">
        <v>1</v>
      </c>
      <c r="D20" s="19">
        <v>0</v>
      </c>
      <c r="E20" s="19">
        <v>6</v>
      </c>
      <c r="F20" s="19">
        <v>15</v>
      </c>
      <c r="G20" s="19">
        <f t="shared" si="0"/>
        <v>22</v>
      </c>
      <c r="H20" s="19">
        <v>0</v>
      </c>
      <c r="I20" s="19">
        <v>0</v>
      </c>
      <c r="J20" s="19">
        <v>0</v>
      </c>
      <c r="K20" s="19">
        <v>0</v>
      </c>
      <c r="L20" s="19">
        <v>22</v>
      </c>
    </row>
    <row r="21" spans="2:12" ht="20.100000000000001" customHeight="1" thickBot="1" x14ac:dyDescent="0.25">
      <c r="B21" s="4" t="s">
        <v>208</v>
      </c>
      <c r="C21" s="19">
        <v>27</v>
      </c>
      <c r="D21" s="19">
        <v>9</v>
      </c>
      <c r="E21" s="19">
        <v>88</v>
      </c>
      <c r="F21" s="19">
        <v>79</v>
      </c>
      <c r="G21" s="19">
        <f t="shared" si="0"/>
        <v>203</v>
      </c>
      <c r="H21" s="19">
        <v>0</v>
      </c>
      <c r="I21" s="19">
        <v>0</v>
      </c>
      <c r="J21" s="19">
        <v>10</v>
      </c>
      <c r="K21" s="19">
        <v>0</v>
      </c>
      <c r="L21" s="19">
        <v>213</v>
      </c>
    </row>
    <row r="22" spans="2:12" ht="20.100000000000001" customHeight="1" thickBot="1" x14ac:dyDescent="0.25">
      <c r="B22" s="4" t="s">
        <v>209</v>
      </c>
      <c r="C22" s="19">
        <v>37</v>
      </c>
      <c r="D22" s="19">
        <v>33</v>
      </c>
      <c r="E22" s="19">
        <v>26</v>
      </c>
      <c r="F22" s="19">
        <v>74</v>
      </c>
      <c r="G22" s="19">
        <f t="shared" si="0"/>
        <v>170</v>
      </c>
      <c r="H22" s="19">
        <v>0</v>
      </c>
      <c r="I22" s="19">
        <v>0</v>
      </c>
      <c r="J22" s="19">
        <v>0</v>
      </c>
      <c r="K22" s="19">
        <v>0</v>
      </c>
      <c r="L22" s="19">
        <v>170</v>
      </c>
    </row>
    <row r="23" spans="2:12" ht="20.100000000000001" customHeight="1" thickBot="1" x14ac:dyDescent="0.25">
      <c r="B23" s="4" t="s">
        <v>210</v>
      </c>
      <c r="C23" s="19">
        <v>94</v>
      </c>
      <c r="D23" s="19">
        <v>69</v>
      </c>
      <c r="E23" s="19">
        <v>130</v>
      </c>
      <c r="F23" s="19">
        <v>242</v>
      </c>
      <c r="G23" s="19">
        <f t="shared" si="0"/>
        <v>535</v>
      </c>
      <c r="H23" s="19">
        <v>0</v>
      </c>
      <c r="I23" s="19">
        <v>0</v>
      </c>
      <c r="J23" s="19">
        <v>0</v>
      </c>
      <c r="K23" s="19">
        <v>0</v>
      </c>
      <c r="L23" s="19">
        <v>535</v>
      </c>
    </row>
    <row r="24" spans="2:12" ht="20.100000000000001" customHeight="1" thickBot="1" x14ac:dyDescent="0.25">
      <c r="B24" s="4" t="s">
        <v>211</v>
      </c>
      <c r="C24" s="19">
        <v>29</v>
      </c>
      <c r="D24" s="19">
        <v>23</v>
      </c>
      <c r="E24" s="19">
        <v>56</v>
      </c>
      <c r="F24" s="19">
        <v>137</v>
      </c>
      <c r="G24" s="19">
        <f t="shared" si="0"/>
        <v>245</v>
      </c>
      <c r="H24" s="19">
        <v>1</v>
      </c>
      <c r="I24" s="19">
        <v>0</v>
      </c>
      <c r="J24" s="19">
        <v>0</v>
      </c>
      <c r="K24" s="19">
        <v>0</v>
      </c>
      <c r="L24" s="19">
        <v>246</v>
      </c>
    </row>
    <row r="25" spans="2:12" ht="20.100000000000001" customHeight="1" thickBot="1" x14ac:dyDescent="0.25">
      <c r="B25" s="4" t="s">
        <v>212</v>
      </c>
      <c r="C25" s="19">
        <v>39</v>
      </c>
      <c r="D25" s="19">
        <v>32</v>
      </c>
      <c r="E25" s="19">
        <v>59</v>
      </c>
      <c r="F25" s="19">
        <v>210</v>
      </c>
      <c r="G25" s="19">
        <f t="shared" si="0"/>
        <v>340</v>
      </c>
      <c r="H25" s="19">
        <v>0</v>
      </c>
      <c r="I25" s="19">
        <v>0</v>
      </c>
      <c r="J25" s="19">
        <v>0</v>
      </c>
      <c r="K25" s="19">
        <v>0</v>
      </c>
      <c r="L25" s="19">
        <v>340</v>
      </c>
    </row>
    <row r="26" spans="2:12" ht="20.100000000000001" customHeight="1" thickBot="1" x14ac:dyDescent="0.25">
      <c r="B26" s="5" t="s">
        <v>213</v>
      </c>
      <c r="C26" s="27">
        <v>14</v>
      </c>
      <c r="D26" s="27">
        <v>16</v>
      </c>
      <c r="E26" s="27">
        <v>26</v>
      </c>
      <c r="F26" s="27">
        <v>58</v>
      </c>
      <c r="G26" s="27">
        <f t="shared" si="0"/>
        <v>114</v>
      </c>
      <c r="H26" s="27">
        <v>0</v>
      </c>
      <c r="I26" s="27">
        <v>0</v>
      </c>
      <c r="J26" s="27">
        <v>0</v>
      </c>
      <c r="K26" s="27">
        <v>0</v>
      </c>
      <c r="L26" s="27">
        <v>114</v>
      </c>
    </row>
    <row r="27" spans="2:12" ht="20.100000000000001" customHeight="1" thickBot="1" x14ac:dyDescent="0.25">
      <c r="B27" s="6" t="s">
        <v>214</v>
      </c>
      <c r="C27" s="29">
        <v>17</v>
      </c>
      <c r="D27" s="29">
        <v>2</v>
      </c>
      <c r="E27" s="29">
        <v>14</v>
      </c>
      <c r="F27" s="29">
        <v>22</v>
      </c>
      <c r="G27" s="29">
        <f t="shared" si="0"/>
        <v>55</v>
      </c>
      <c r="H27" s="29">
        <v>0</v>
      </c>
      <c r="I27" s="29">
        <v>0</v>
      </c>
      <c r="J27" s="29">
        <v>0</v>
      </c>
      <c r="K27" s="29">
        <v>1</v>
      </c>
      <c r="L27" s="29">
        <v>56</v>
      </c>
    </row>
    <row r="28" spans="2:12" ht="20.100000000000001" customHeight="1" thickBot="1" x14ac:dyDescent="0.25">
      <c r="B28" s="4" t="s">
        <v>215</v>
      </c>
      <c r="C28" s="29">
        <v>9</v>
      </c>
      <c r="D28" s="29">
        <v>19</v>
      </c>
      <c r="E28" s="29">
        <v>32</v>
      </c>
      <c r="F28" s="29">
        <v>29</v>
      </c>
      <c r="G28" s="29">
        <f t="shared" si="0"/>
        <v>89</v>
      </c>
      <c r="H28" s="29">
        <v>0</v>
      </c>
      <c r="I28" s="29">
        <v>0</v>
      </c>
      <c r="J28" s="29">
        <v>0</v>
      </c>
      <c r="K28" s="29">
        <v>0</v>
      </c>
      <c r="L28" s="29">
        <v>89</v>
      </c>
    </row>
    <row r="29" spans="2:12" ht="20.100000000000001" customHeight="1" thickBot="1" x14ac:dyDescent="0.25">
      <c r="B29" s="4" t="s">
        <v>216</v>
      </c>
      <c r="C29" s="28">
        <v>14</v>
      </c>
      <c r="D29" s="28">
        <v>22</v>
      </c>
      <c r="E29" s="28">
        <v>17</v>
      </c>
      <c r="F29" s="28">
        <v>73</v>
      </c>
      <c r="G29" s="28">
        <f t="shared" si="0"/>
        <v>126</v>
      </c>
      <c r="H29" s="28">
        <v>0</v>
      </c>
      <c r="I29" s="28">
        <v>0</v>
      </c>
      <c r="J29" s="28">
        <v>0</v>
      </c>
      <c r="K29" s="28">
        <v>0</v>
      </c>
      <c r="L29" s="28">
        <v>126</v>
      </c>
    </row>
    <row r="30" spans="2:12" ht="20.100000000000001" customHeight="1" thickBot="1" x14ac:dyDescent="0.25">
      <c r="B30" s="4" t="s">
        <v>217</v>
      </c>
      <c r="C30" s="19">
        <v>3</v>
      </c>
      <c r="D30" s="19">
        <v>3</v>
      </c>
      <c r="E30" s="19">
        <v>4</v>
      </c>
      <c r="F30" s="19">
        <v>7</v>
      </c>
      <c r="G30" s="19">
        <f t="shared" si="0"/>
        <v>17</v>
      </c>
      <c r="H30" s="19">
        <v>0</v>
      </c>
      <c r="I30" s="19">
        <v>0</v>
      </c>
      <c r="J30" s="19">
        <v>0</v>
      </c>
      <c r="K30" s="19">
        <v>0</v>
      </c>
      <c r="L30" s="19">
        <v>17</v>
      </c>
    </row>
    <row r="31" spans="2:12" ht="20.100000000000001" customHeight="1" thickBot="1" x14ac:dyDescent="0.25">
      <c r="B31" s="4" t="s">
        <v>218</v>
      </c>
      <c r="C31" s="19">
        <v>12</v>
      </c>
      <c r="D31" s="19">
        <v>0</v>
      </c>
      <c r="E31" s="19">
        <v>11</v>
      </c>
      <c r="F31" s="19">
        <v>16</v>
      </c>
      <c r="G31" s="19">
        <f t="shared" si="0"/>
        <v>39</v>
      </c>
      <c r="H31" s="19">
        <v>0</v>
      </c>
      <c r="I31" s="19">
        <v>0</v>
      </c>
      <c r="J31" s="19">
        <v>0</v>
      </c>
      <c r="K31" s="19">
        <v>0</v>
      </c>
      <c r="L31" s="19">
        <v>39</v>
      </c>
    </row>
    <row r="32" spans="2:12" ht="20.100000000000001" customHeight="1" thickBot="1" x14ac:dyDescent="0.25">
      <c r="B32" s="4" t="s">
        <v>219</v>
      </c>
      <c r="C32" s="19">
        <v>2</v>
      </c>
      <c r="D32" s="19">
        <v>6</v>
      </c>
      <c r="E32" s="19">
        <v>9</v>
      </c>
      <c r="F32" s="19">
        <v>6</v>
      </c>
      <c r="G32" s="19">
        <f t="shared" si="0"/>
        <v>23</v>
      </c>
      <c r="H32" s="19">
        <v>0</v>
      </c>
      <c r="I32" s="19">
        <v>0</v>
      </c>
      <c r="J32" s="19">
        <v>0</v>
      </c>
      <c r="K32" s="19">
        <v>0</v>
      </c>
      <c r="L32" s="19">
        <v>23</v>
      </c>
    </row>
    <row r="33" spans="2:12" ht="20.100000000000001" customHeight="1" thickBot="1" x14ac:dyDescent="0.25">
      <c r="B33" s="4" t="s">
        <v>220</v>
      </c>
      <c r="C33" s="19">
        <v>10</v>
      </c>
      <c r="D33" s="19">
        <v>11</v>
      </c>
      <c r="E33" s="19">
        <v>3</v>
      </c>
      <c r="F33" s="19">
        <v>4</v>
      </c>
      <c r="G33" s="19">
        <f t="shared" si="0"/>
        <v>28</v>
      </c>
      <c r="H33" s="19">
        <v>0</v>
      </c>
      <c r="I33" s="19">
        <v>0</v>
      </c>
      <c r="J33" s="19">
        <v>0</v>
      </c>
      <c r="K33" s="19">
        <v>0</v>
      </c>
      <c r="L33" s="19">
        <v>28</v>
      </c>
    </row>
    <row r="34" spans="2:12" ht="20.100000000000001" customHeight="1" thickBot="1" x14ac:dyDescent="0.25">
      <c r="B34" s="4" t="s">
        <v>221</v>
      </c>
      <c r="C34" s="19">
        <v>13</v>
      </c>
      <c r="D34" s="19">
        <v>23</v>
      </c>
      <c r="E34" s="19">
        <v>34</v>
      </c>
      <c r="F34" s="19">
        <v>52</v>
      </c>
      <c r="G34" s="19">
        <f t="shared" si="0"/>
        <v>122</v>
      </c>
      <c r="H34" s="19">
        <v>0</v>
      </c>
      <c r="I34" s="19">
        <v>0</v>
      </c>
      <c r="J34" s="19">
        <v>6</v>
      </c>
      <c r="K34" s="19">
        <v>0</v>
      </c>
      <c r="L34" s="19">
        <v>128</v>
      </c>
    </row>
    <row r="35" spans="2:12" ht="20.100000000000001" customHeight="1" thickBot="1" x14ac:dyDescent="0.25">
      <c r="B35" s="4" t="s">
        <v>222</v>
      </c>
      <c r="C35" s="19">
        <v>6</v>
      </c>
      <c r="D35" s="19">
        <v>6</v>
      </c>
      <c r="E35" s="19">
        <v>35</v>
      </c>
      <c r="F35" s="19">
        <v>3</v>
      </c>
      <c r="G35" s="19">
        <f t="shared" si="0"/>
        <v>50</v>
      </c>
      <c r="H35" s="19">
        <v>0</v>
      </c>
      <c r="I35" s="19">
        <v>0</v>
      </c>
      <c r="J35" s="19">
        <v>0</v>
      </c>
      <c r="K35" s="19">
        <v>0</v>
      </c>
      <c r="L35" s="19">
        <v>50</v>
      </c>
    </row>
    <row r="36" spans="2:12" ht="20.100000000000001" customHeight="1" thickBot="1" x14ac:dyDescent="0.25">
      <c r="B36" s="4" t="s">
        <v>223</v>
      </c>
      <c r="C36" s="19">
        <v>20</v>
      </c>
      <c r="D36" s="19">
        <v>12</v>
      </c>
      <c r="E36" s="19">
        <v>36</v>
      </c>
      <c r="F36" s="19">
        <v>34</v>
      </c>
      <c r="G36" s="19">
        <f t="shared" si="0"/>
        <v>102</v>
      </c>
      <c r="H36" s="19">
        <v>0</v>
      </c>
      <c r="I36" s="19">
        <v>0</v>
      </c>
      <c r="J36" s="19">
        <v>0</v>
      </c>
      <c r="K36" s="19">
        <v>0</v>
      </c>
      <c r="L36" s="19">
        <v>102</v>
      </c>
    </row>
    <row r="37" spans="2:12" ht="20.100000000000001" customHeight="1" thickBot="1" x14ac:dyDescent="0.25">
      <c r="B37" s="4" t="s">
        <v>224</v>
      </c>
      <c r="C37" s="19">
        <v>26</v>
      </c>
      <c r="D37" s="19">
        <v>19</v>
      </c>
      <c r="E37" s="19">
        <v>42</v>
      </c>
      <c r="F37" s="19">
        <v>48</v>
      </c>
      <c r="G37" s="19">
        <f t="shared" si="0"/>
        <v>135</v>
      </c>
      <c r="H37" s="19">
        <v>0</v>
      </c>
      <c r="I37" s="19">
        <v>0</v>
      </c>
      <c r="J37" s="19">
        <v>0</v>
      </c>
      <c r="K37" s="19">
        <v>0</v>
      </c>
      <c r="L37" s="19">
        <v>135</v>
      </c>
    </row>
    <row r="38" spans="2:12" ht="20.100000000000001" customHeight="1" thickBot="1" x14ac:dyDescent="0.25">
      <c r="B38" s="4" t="s">
        <v>225</v>
      </c>
      <c r="C38" s="19">
        <v>26</v>
      </c>
      <c r="D38" s="19">
        <v>0</v>
      </c>
      <c r="E38" s="19">
        <v>12</v>
      </c>
      <c r="F38" s="19">
        <v>18</v>
      </c>
      <c r="G38" s="19">
        <f t="shared" si="0"/>
        <v>56</v>
      </c>
      <c r="H38" s="19">
        <v>0</v>
      </c>
      <c r="I38" s="19">
        <v>0</v>
      </c>
      <c r="J38" s="19">
        <v>0</v>
      </c>
      <c r="K38" s="19">
        <v>0</v>
      </c>
      <c r="L38" s="19">
        <v>56</v>
      </c>
    </row>
    <row r="39" spans="2:12" ht="20.100000000000001" customHeight="1" thickBot="1" x14ac:dyDescent="0.25">
      <c r="B39" s="4" t="s">
        <v>226</v>
      </c>
      <c r="C39" s="19">
        <v>10</v>
      </c>
      <c r="D39" s="19">
        <v>5</v>
      </c>
      <c r="E39" s="19">
        <v>2</v>
      </c>
      <c r="F39" s="19">
        <v>41</v>
      </c>
      <c r="G39" s="19">
        <f t="shared" si="0"/>
        <v>58</v>
      </c>
      <c r="H39" s="19">
        <v>0</v>
      </c>
      <c r="I39" s="19">
        <v>0</v>
      </c>
      <c r="J39" s="19">
        <v>0</v>
      </c>
      <c r="K39" s="19">
        <v>0</v>
      </c>
      <c r="L39" s="19">
        <v>58</v>
      </c>
    </row>
    <row r="40" spans="2:12" ht="20.100000000000001" customHeight="1" thickBot="1" x14ac:dyDescent="0.25">
      <c r="B40" s="4" t="s">
        <v>227</v>
      </c>
      <c r="C40" s="19">
        <v>32</v>
      </c>
      <c r="D40" s="19">
        <v>33</v>
      </c>
      <c r="E40" s="19">
        <v>49</v>
      </c>
      <c r="F40" s="19">
        <v>34</v>
      </c>
      <c r="G40" s="19">
        <f t="shared" si="0"/>
        <v>148</v>
      </c>
      <c r="H40" s="19">
        <v>0</v>
      </c>
      <c r="I40" s="19">
        <v>1</v>
      </c>
      <c r="J40" s="19">
        <v>1</v>
      </c>
      <c r="K40" s="19">
        <v>1</v>
      </c>
      <c r="L40" s="19">
        <v>151</v>
      </c>
    </row>
    <row r="41" spans="2:12" ht="20.100000000000001" customHeight="1" thickBot="1" x14ac:dyDescent="0.25">
      <c r="B41" s="4" t="s">
        <v>228</v>
      </c>
      <c r="C41" s="19">
        <v>174</v>
      </c>
      <c r="D41" s="19">
        <v>117</v>
      </c>
      <c r="E41" s="19">
        <v>270</v>
      </c>
      <c r="F41" s="19">
        <v>433</v>
      </c>
      <c r="G41" s="19">
        <f t="shared" si="0"/>
        <v>994</v>
      </c>
      <c r="H41" s="19">
        <v>0</v>
      </c>
      <c r="I41" s="19">
        <v>0</v>
      </c>
      <c r="J41" s="19">
        <v>0</v>
      </c>
      <c r="K41" s="19">
        <v>0</v>
      </c>
      <c r="L41" s="19">
        <v>994</v>
      </c>
    </row>
    <row r="42" spans="2:12" ht="20.100000000000001" customHeight="1" thickBot="1" x14ac:dyDescent="0.25">
      <c r="B42" s="4" t="s">
        <v>229</v>
      </c>
      <c r="C42" s="19">
        <v>35</v>
      </c>
      <c r="D42" s="19">
        <v>26</v>
      </c>
      <c r="E42" s="19">
        <v>38</v>
      </c>
      <c r="F42" s="19">
        <v>36</v>
      </c>
      <c r="G42" s="19">
        <f t="shared" si="0"/>
        <v>135</v>
      </c>
      <c r="H42" s="19">
        <v>0</v>
      </c>
      <c r="I42" s="19">
        <v>0</v>
      </c>
      <c r="J42" s="19">
        <v>0</v>
      </c>
      <c r="K42" s="19">
        <v>0</v>
      </c>
      <c r="L42" s="19">
        <v>135</v>
      </c>
    </row>
    <row r="43" spans="2:12" ht="20.100000000000001" customHeight="1" thickBot="1" x14ac:dyDescent="0.25">
      <c r="B43" s="4" t="s">
        <v>230</v>
      </c>
      <c r="C43" s="19">
        <v>11</v>
      </c>
      <c r="D43" s="19">
        <v>19</v>
      </c>
      <c r="E43" s="19">
        <v>27</v>
      </c>
      <c r="F43" s="19">
        <v>20</v>
      </c>
      <c r="G43" s="19">
        <f t="shared" si="0"/>
        <v>77</v>
      </c>
      <c r="H43" s="19">
        <v>0</v>
      </c>
      <c r="I43" s="19">
        <v>0</v>
      </c>
      <c r="J43" s="19">
        <v>0</v>
      </c>
      <c r="K43" s="19">
        <v>0</v>
      </c>
      <c r="L43" s="19">
        <v>77</v>
      </c>
    </row>
    <row r="44" spans="2:12" ht="20.100000000000001" customHeight="1" thickBot="1" x14ac:dyDescent="0.25">
      <c r="B44" s="4" t="s">
        <v>231</v>
      </c>
      <c r="C44" s="19">
        <v>32</v>
      </c>
      <c r="D44" s="19">
        <v>17</v>
      </c>
      <c r="E44" s="19">
        <v>67</v>
      </c>
      <c r="F44" s="19">
        <v>93</v>
      </c>
      <c r="G44" s="19">
        <f t="shared" si="0"/>
        <v>209</v>
      </c>
      <c r="H44" s="19">
        <v>2</v>
      </c>
      <c r="I44" s="19">
        <v>1</v>
      </c>
      <c r="J44" s="19">
        <v>0</v>
      </c>
      <c r="K44" s="19">
        <v>0</v>
      </c>
      <c r="L44" s="19">
        <v>212</v>
      </c>
    </row>
    <row r="45" spans="2:12" ht="20.100000000000001" customHeight="1" thickBot="1" x14ac:dyDescent="0.25">
      <c r="B45" s="4" t="s">
        <v>232</v>
      </c>
      <c r="C45" s="19">
        <v>60</v>
      </c>
      <c r="D45" s="19">
        <v>34</v>
      </c>
      <c r="E45" s="19">
        <v>163</v>
      </c>
      <c r="F45" s="19">
        <v>282</v>
      </c>
      <c r="G45" s="19">
        <f t="shared" si="0"/>
        <v>539</v>
      </c>
      <c r="H45" s="19">
        <v>0</v>
      </c>
      <c r="I45" s="19">
        <v>2</v>
      </c>
      <c r="J45" s="19">
        <v>0</v>
      </c>
      <c r="K45" s="19">
        <v>0</v>
      </c>
      <c r="L45" s="19">
        <v>541</v>
      </c>
    </row>
    <row r="46" spans="2:12" ht="20.100000000000001" customHeight="1" thickBot="1" x14ac:dyDescent="0.25">
      <c r="B46" s="4" t="s">
        <v>233</v>
      </c>
      <c r="C46" s="19">
        <v>15</v>
      </c>
      <c r="D46" s="19">
        <v>2</v>
      </c>
      <c r="E46" s="19">
        <v>48</v>
      </c>
      <c r="F46" s="19">
        <v>61</v>
      </c>
      <c r="G46" s="19">
        <f t="shared" si="0"/>
        <v>126</v>
      </c>
      <c r="H46" s="19">
        <v>0</v>
      </c>
      <c r="I46" s="19">
        <v>0</v>
      </c>
      <c r="J46" s="19">
        <v>0</v>
      </c>
      <c r="K46" s="19">
        <v>0</v>
      </c>
      <c r="L46" s="19">
        <v>126</v>
      </c>
    </row>
    <row r="47" spans="2:12" ht="20.100000000000001" customHeight="1" thickBot="1" x14ac:dyDescent="0.25">
      <c r="B47" s="4" t="s">
        <v>234</v>
      </c>
      <c r="C47" s="19">
        <v>81</v>
      </c>
      <c r="D47" s="19">
        <v>39</v>
      </c>
      <c r="E47" s="19">
        <v>164</v>
      </c>
      <c r="F47" s="19">
        <v>351</v>
      </c>
      <c r="G47" s="19">
        <f t="shared" si="0"/>
        <v>635</v>
      </c>
      <c r="H47" s="19">
        <v>2</v>
      </c>
      <c r="I47" s="19">
        <v>0</v>
      </c>
      <c r="J47" s="19">
        <v>0</v>
      </c>
      <c r="K47" s="19">
        <v>0</v>
      </c>
      <c r="L47" s="19">
        <v>637</v>
      </c>
    </row>
    <row r="48" spans="2:12" ht="20.100000000000001" customHeight="1" thickBot="1" x14ac:dyDescent="0.25">
      <c r="B48" s="4" t="s">
        <v>235</v>
      </c>
      <c r="C48" s="19">
        <v>32</v>
      </c>
      <c r="D48" s="19">
        <v>13</v>
      </c>
      <c r="E48" s="19">
        <v>35</v>
      </c>
      <c r="F48" s="19">
        <v>68</v>
      </c>
      <c r="G48" s="19">
        <f t="shared" si="0"/>
        <v>148</v>
      </c>
      <c r="H48" s="19">
        <v>0</v>
      </c>
      <c r="I48" s="19">
        <v>0</v>
      </c>
      <c r="J48" s="19">
        <v>0</v>
      </c>
      <c r="K48" s="19">
        <v>0</v>
      </c>
      <c r="L48" s="19">
        <v>148</v>
      </c>
    </row>
    <row r="49" spans="2:12" ht="20.100000000000001" customHeight="1" thickBot="1" x14ac:dyDescent="0.25">
      <c r="B49" s="4" t="s">
        <v>236</v>
      </c>
      <c r="C49" s="19">
        <v>23</v>
      </c>
      <c r="D49" s="19">
        <v>12</v>
      </c>
      <c r="E49" s="19">
        <v>30</v>
      </c>
      <c r="F49" s="19">
        <v>10</v>
      </c>
      <c r="G49" s="19">
        <f t="shared" si="0"/>
        <v>75</v>
      </c>
      <c r="H49" s="19">
        <v>0</v>
      </c>
      <c r="I49" s="19">
        <v>0</v>
      </c>
      <c r="J49" s="19">
        <v>0</v>
      </c>
      <c r="K49" s="19">
        <v>0</v>
      </c>
      <c r="L49" s="19">
        <v>75</v>
      </c>
    </row>
    <row r="50" spans="2:12" ht="20.100000000000001" customHeight="1" thickBot="1" x14ac:dyDescent="0.25">
      <c r="B50" s="4" t="s">
        <v>237</v>
      </c>
      <c r="C50" s="19">
        <v>33</v>
      </c>
      <c r="D50" s="19">
        <v>30</v>
      </c>
      <c r="E50" s="19">
        <v>58</v>
      </c>
      <c r="F50" s="19">
        <v>94</v>
      </c>
      <c r="G50" s="19">
        <f t="shared" si="0"/>
        <v>215</v>
      </c>
      <c r="H50" s="19">
        <v>0</v>
      </c>
      <c r="I50" s="19">
        <v>0</v>
      </c>
      <c r="J50" s="19">
        <v>0</v>
      </c>
      <c r="K50" s="19">
        <v>0</v>
      </c>
      <c r="L50" s="19">
        <v>215</v>
      </c>
    </row>
    <row r="51" spans="2:12" ht="20.100000000000001" customHeight="1" thickBot="1" x14ac:dyDescent="0.25">
      <c r="B51" s="4" t="s">
        <v>238</v>
      </c>
      <c r="C51" s="19">
        <v>15</v>
      </c>
      <c r="D51" s="19">
        <v>12</v>
      </c>
      <c r="E51" s="19">
        <v>27</v>
      </c>
      <c r="F51" s="19">
        <v>10</v>
      </c>
      <c r="G51" s="19">
        <f t="shared" si="0"/>
        <v>64</v>
      </c>
      <c r="H51" s="19">
        <v>0</v>
      </c>
      <c r="I51" s="19">
        <v>0</v>
      </c>
      <c r="J51" s="19">
        <v>0</v>
      </c>
      <c r="K51" s="19">
        <v>0</v>
      </c>
      <c r="L51" s="19">
        <v>64</v>
      </c>
    </row>
    <row r="52" spans="2:12" ht="20.100000000000001" customHeight="1" thickBot="1" x14ac:dyDescent="0.25">
      <c r="B52" s="4" t="s">
        <v>239</v>
      </c>
      <c r="C52" s="19">
        <v>10</v>
      </c>
      <c r="D52" s="19">
        <v>2</v>
      </c>
      <c r="E52" s="19">
        <v>15</v>
      </c>
      <c r="F52" s="19">
        <v>26</v>
      </c>
      <c r="G52" s="19">
        <f t="shared" si="0"/>
        <v>53</v>
      </c>
      <c r="H52" s="19">
        <v>0</v>
      </c>
      <c r="I52" s="19">
        <v>0</v>
      </c>
      <c r="J52" s="19">
        <v>0</v>
      </c>
      <c r="K52" s="19">
        <v>0</v>
      </c>
      <c r="L52" s="19">
        <v>53</v>
      </c>
    </row>
    <row r="53" spans="2:12" ht="20.100000000000001" customHeight="1" thickBot="1" x14ac:dyDescent="0.25">
      <c r="B53" s="4" t="s">
        <v>240</v>
      </c>
      <c r="C53" s="19">
        <v>32</v>
      </c>
      <c r="D53" s="19">
        <v>22</v>
      </c>
      <c r="E53" s="19">
        <v>40</v>
      </c>
      <c r="F53" s="19">
        <v>75</v>
      </c>
      <c r="G53" s="19">
        <f t="shared" si="0"/>
        <v>169</v>
      </c>
      <c r="H53" s="19">
        <v>0</v>
      </c>
      <c r="I53" s="19">
        <v>0</v>
      </c>
      <c r="J53" s="19">
        <v>0</v>
      </c>
      <c r="K53" s="19">
        <v>0</v>
      </c>
      <c r="L53" s="19">
        <v>169</v>
      </c>
    </row>
    <row r="54" spans="2:12" ht="20.100000000000001" customHeight="1" thickBot="1" x14ac:dyDescent="0.25">
      <c r="B54" s="4" t="s">
        <v>241</v>
      </c>
      <c r="C54" s="19">
        <v>216</v>
      </c>
      <c r="D54" s="19">
        <v>83</v>
      </c>
      <c r="E54" s="19">
        <v>424</v>
      </c>
      <c r="F54" s="19">
        <v>838</v>
      </c>
      <c r="G54" s="19">
        <f t="shared" si="0"/>
        <v>1561</v>
      </c>
      <c r="H54" s="19">
        <v>0</v>
      </c>
      <c r="I54" s="19">
        <v>0</v>
      </c>
      <c r="J54" s="19">
        <v>0</v>
      </c>
      <c r="K54" s="19">
        <v>0</v>
      </c>
      <c r="L54" s="19">
        <v>1561</v>
      </c>
    </row>
    <row r="55" spans="2:12" ht="20.100000000000001" customHeight="1" thickBot="1" x14ac:dyDescent="0.25">
      <c r="B55" s="4" t="s">
        <v>242</v>
      </c>
      <c r="C55" s="19">
        <v>82</v>
      </c>
      <c r="D55" s="19">
        <v>88</v>
      </c>
      <c r="E55" s="19">
        <v>119</v>
      </c>
      <c r="F55" s="19">
        <v>189</v>
      </c>
      <c r="G55" s="19">
        <f t="shared" si="0"/>
        <v>478</v>
      </c>
      <c r="H55" s="19">
        <v>0</v>
      </c>
      <c r="I55" s="19">
        <v>0</v>
      </c>
      <c r="J55" s="19">
        <v>0</v>
      </c>
      <c r="K55" s="19">
        <v>1</v>
      </c>
      <c r="L55" s="19">
        <v>479</v>
      </c>
    </row>
    <row r="56" spans="2:12" ht="20.100000000000001" customHeight="1" thickBot="1" x14ac:dyDescent="0.25">
      <c r="B56" s="4" t="s">
        <v>243</v>
      </c>
      <c r="C56" s="19">
        <v>13</v>
      </c>
      <c r="D56" s="19">
        <v>18</v>
      </c>
      <c r="E56" s="19">
        <v>32</v>
      </c>
      <c r="F56" s="19">
        <v>63</v>
      </c>
      <c r="G56" s="19">
        <f t="shared" si="0"/>
        <v>126</v>
      </c>
      <c r="H56" s="19">
        <v>0</v>
      </c>
      <c r="I56" s="19">
        <v>0</v>
      </c>
      <c r="J56" s="19">
        <v>0</v>
      </c>
      <c r="K56" s="19">
        <v>0</v>
      </c>
      <c r="L56" s="19">
        <v>126</v>
      </c>
    </row>
    <row r="57" spans="2:12" ht="20.100000000000001" customHeight="1" thickBot="1" x14ac:dyDescent="0.25">
      <c r="B57" s="4" t="s">
        <v>244</v>
      </c>
      <c r="C57" s="19">
        <v>11</v>
      </c>
      <c r="D57" s="19">
        <v>4</v>
      </c>
      <c r="E57" s="19">
        <v>18</v>
      </c>
      <c r="F57" s="19">
        <v>10</v>
      </c>
      <c r="G57" s="19">
        <f t="shared" si="0"/>
        <v>43</v>
      </c>
      <c r="H57" s="19">
        <v>0</v>
      </c>
      <c r="I57" s="19">
        <v>0</v>
      </c>
      <c r="J57" s="19">
        <v>0</v>
      </c>
      <c r="K57" s="19">
        <v>0</v>
      </c>
      <c r="L57" s="19">
        <v>43</v>
      </c>
    </row>
    <row r="58" spans="2:12" ht="20.100000000000001" customHeight="1" thickBot="1" x14ac:dyDescent="0.25">
      <c r="B58" s="4" t="s">
        <v>270</v>
      </c>
      <c r="C58" s="19">
        <v>21</v>
      </c>
      <c r="D58" s="19">
        <v>5</v>
      </c>
      <c r="E58" s="19">
        <v>14</v>
      </c>
      <c r="F58" s="19">
        <v>38</v>
      </c>
      <c r="G58" s="19">
        <f t="shared" si="0"/>
        <v>78</v>
      </c>
      <c r="H58" s="19">
        <v>0</v>
      </c>
      <c r="I58" s="19">
        <v>0</v>
      </c>
      <c r="J58" s="19">
        <v>0</v>
      </c>
      <c r="K58" s="19">
        <v>2</v>
      </c>
      <c r="L58" s="19">
        <v>80</v>
      </c>
    </row>
    <row r="59" spans="2:12" ht="20.100000000000001" customHeight="1" thickBot="1" x14ac:dyDescent="0.25">
      <c r="B59" s="4" t="s">
        <v>246</v>
      </c>
      <c r="C59" s="19">
        <v>15</v>
      </c>
      <c r="D59" s="19">
        <v>12</v>
      </c>
      <c r="E59" s="19">
        <v>57</v>
      </c>
      <c r="F59" s="19">
        <v>92</v>
      </c>
      <c r="G59" s="19">
        <f t="shared" si="0"/>
        <v>176</v>
      </c>
      <c r="H59" s="19">
        <v>0</v>
      </c>
      <c r="I59" s="19">
        <v>0</v>
      </c>
      <c r="J59" s="19">
        <v>1</v>
      </c>
      <c r="K59" s="19">
        <v>0</v>
      </c>
      <c r="L59" s="19">
        <v>177</v>
      </c>
    </row>
    <row r="60" spans="2:12" ht="20.100000000000001" customHeight="1" thickBot="1" x14ac:dyDescent="0.25">
      <c r="B60" s="4" t="s">
        <v>247</v>
      </c>
      <c r="C60" s="19">
        <v>10</v>
      </c>
      <c r="D60" s="19">
        <v>2</v>
      </c>
      <c r="E60" s="19">
        <v>34</v>
      </c>
      <c r="F60" s="19">
        <v>10</v>
      </c>
      <c r="G60" s="19">
        <f t="shared" si="0"/>
        <v>56</v>
      </c>
      <c r="H60" s="19">
        <v>0</v>
      </c>
      <c r="I60" s="19">
        <v>0</v>
      </c>
      <c r="J60" s="19">
        <v>0</v>
      </c>
      <c r="K60" s="19">
        <v>0</v>
      </c>
      <c r="L60" s="19">
        <v>56</v>
      </c>
    </row>
    <row r="61" spans="2:12" ht="20.100000000000001" customHeight="1" thickBot="1" x14ac:dyDescent="0.25">
      <c r="B61" s="7" t="s">
        <v>22</v>
      </c>
      <c r="C61" s="9">
        <f>SUM(C11:C60)</f>
        <v>1726</v>
      </c>
      <c r="D61" s="9">
        <f t="shared" ref="D61:H61" si="1">SUM(D11:D60)</f>
        <v>1137</v>
      </c>
      <c r="E61" s="9">
        <f t="shared" si="1"/>
        <v>2894</v>
      </c>
      <c r="F61" s="9">
        <f t="shared" si="1"/>
        <v>5049</v>
      </c>
      <c r="G61" s="9">
        <f t="shared" si="0"/>
        <v>10806</v>
      </c>
      <c r="H61" s="9">
        <f t="shared" si="1"/>
        <v>20</v>
      </c>
      <c r="I61" s="9">
        <f t="shared" ref="I61:L61" si="2">SUM(I11:I60)</f>
        <v>8</v>
      </c>
      <c r="J61" s="9">
        <f t="shared" si="2"/>
        <v>18</v>
      </c>
      <c r="K61" s="9">
        <f t="shared" si="2"/>
        <v>5</v>
      </c>
      <c r="L61" s="9">
        <f t="shared" si="2"/>
        <v>10857</v>
      </c>
    </row>
    <row r="63" spans="2:12" x14ac:dyDescent="0.2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73" t="s">
        <v>23</v>
      </c>
      <c r="D9" s="73"/>
      <c r="E9" s="73"/>
      <c r="F9" s="73"/>
      <c r="G9" s="73"/>
      <c r="H9" s="74"/>
      <c r="I9" s="75" t="s">
        <v>24</v>
      </c>
      <c r="J9" s="73"/>
      <c r="K9" s="73"/>
      <c r="L9" s="73"/>
      <c r="M9" s="73"/>
      <c r="N9" s="74"/>
      <c r="O9" s="75" t="s">
        <v>25</v>
      </c>
      <c r="P9" s="73"/>
      <c r="Q9" s="73"/>
      <c r="R9" s="73"/>
      <c r="S9" s="73"/>
      <c r="T9" s="74"/>
      <c r="U9" s="75" t="s">
        <v>26</v>
      </c>
      <c r="V9" s="73"/>
      <c r="W9" s="73"/>
      <c r="X9" s="73"/>
      <c r="Y9" s="73"/>
      <c r="Z9" s="74"/>
      <c r="AA9" s="75" t="s">
        <v>27</v>
      </c>
      <c r="AB9" s="73"/>
      <c r="AC9" s="73"/>
      <c r="AD9" s="73"/>
      <c r="AE9" s="73"/>
      <c r="AF9" s="74"/>
      <c r="AG9" s="75" t="s">
        <v>28</v>
      </c>
      <c r="AH9" s="73"/>
      <c r="AI9" s="73"/>
      <c r="AJ9" s="73"/>
      <c r="AK9" s="73"/>
      <c r="AL9" s="74"/>
      <c r="AM9" s="75" t="s">
        <v>29</v>
      </c>
      <c r="AN9" s="73"/>
      <c r="AO9" s="73"/>
      <c r="AP9" s="73"/>
      <c r="AQ9" s="73"/>
      <c r="AR9" s="74"/>
      <c r="AS9" s="75" t="s">
        <v>30</v>
      </c>
      <c r="AT9" s="73"/>
      <c r="AU9" s="73"/>
      <c r="AV9" s="73"/>
      <c r="AW9" s="73"/>
      <c r="AX9" s="73"/>
    </row>
    <row r="10" spans="2:50" ht="41.25" customHeight="1" thickBot="1" x14ac:dyDescent="0.25">
      <c r="C10" s="69" t="s">
        <v>31</v>
      </c>
      <c r="D10" s="71" t="s">
        <v>272</v>
      </c>
      <c r="E10" s="72"/>
      <c r="F10" s="69" t="s">
        <v>32</v>
      </c>
      <c r="G10" s="69" t="s">
        <v>33</v>
      </c>
      <c r="H10" s="69" t="s">
        <v>34</v>
      </c>
      <c r="I10" s="69" t="s">
        <v>31</v>
      </c>
      <c r="J10" s="71" t="s">
        <v>272</v>
      </c>
      <c r="K10" s="72"/>
      <c r="L10" s="69" t="s">
        <v>32</v>
      </c>
      <c r="M10" s="69" t="s">
        <v>33</v>
      </c>
      <c r="N10" s="69" t="s">
        <v>34</v>
      </c>
      <c r="O10" s="69" t="s">
        <v>31</v>
      </c>
      <c r="P10" s="71" t="s">
        <v>272</v>
      </c>
      <c r="Q10" s="72"/>
      <c r="R10" s="69" t="s">
        <v>32</v>
      </c>
      <c r="S10" s="69" t="s">
        <v>33</v>
      </c>
      <c r="T10" s="69" t="s">
        <v>34</v>
      </c>
      <c r="U10" s="69" t="s">
        <v>31</v>
      </c>
      <c r="V10" s="71" t="s">
        <v>272</v>
      </c>
      <c r="W10" s="72"/>
      <c r="X10" s="69" t="s">
        <v>32</v>
      </c>
      <c r="Y10" s="69" t="s">
        <v>33</v>
      </c>
      <c r="Z10" s="69" t="s">
        <v>34</v>
      </c>
      <c r="AA10" s="69" t="s">
        <v>31</v>
      </c>
      <c r="AB10" s="71" t="s">
        <v>272</v>
      </c>
      <c r="AC10" s="72"/>
      <c r="AD10" s="69" t="s">
        <v>32</v>
      </c>
      <c r="AE10" s="69" t="s">
        <v>33</v>
      </c>
      <c r="AF10" s="69" t="s">
        <v>34</v>
      </c>
      <c r="AG10" s="69" t="s">
        <v>31</v>
      </c>
      <c r="AH10" s="71" t="s">
        <v>272</v>
      </c>
      <c r="AI10" s="72"/>
      <c r="AJ10" s="69" t="s">
        <v>32</v>
      </c>
      <c r="AK10" s="69" t="s">
        <v>33</v>
      </c>
      <c r="AL10" s="69" t="s">
        <v>34</v>
      </c>
      <c r="AM10" s="69" t="s">
        <v>31</v>
      </c>
      <c r="AN10" s="71" t="s">
        <v>272</v>
      </c>
      <c r="AO10" s="72"/>
      <c r="AP10" s="69" t="s">
        <v>32</v>
      </c>
      <c r="AQ10" s="69" t="s">
        <v>33</v>
      </c>
      <c r="AR10" s="69" t="s">
        <v>34</v>
      </c>
      <c r="AS10" s="69" t="s">
        <v>31</v>
      </c>
      <c r="AT10" s="71" t="s">
        <v>272</v>
      </c>
      <c r="AU10" s="72"/>
      <c r="AV10" s="69" t="s">
        <v>32</v>
      </c>
      <c r="AW10" s="69" t="s">
        <v>33</v>
      </c>
      <c r="AX10" s="69" t="s">
        <v>34</v>
      </c>
    </row>
    <row r="11" spans="2:50" ht="15" thickBot="1" x14ac:dyDescent="0.25">
      <c r="C11" s="70"/>
      <c r="D11" s="60" t="s">
        <v>273</v>
      </c>
      <c r="E11" s="60" t="s">
        <v>274</v>
      </c>
      <c r="F11" s="70"/>
      <c r="G11" s="70"/>
      <c r="H11" s="70"/>
      <c r="I11" s="70"/>
      <c r="J11" s="60" t="s">
        <v>273</v>
      </c>
      <c r="K11" s="60" t="s">
        <v>274</v>
      </c>
      <c r="L11" s="70"/>
      <c r="M11" s="70"/>
      <c r="N11" s="70"/>
      <c r="O11" s="70"/>
      <c r="P11" s="60" t="s">
        <v>273</v>
      </c>
      <c r="Q11" s="60" t="s">
        <v>274</v>
      </c>
      <c r="R11" s="70"/>
      <c r="S11" s="70"/>
      <c r="T11" s="70"/>
      <c r="U11" s="70"/>
      <c r="V11" s="60" t="s">
        <v>273</v>
      </c>
      <c r="W11" s="60" t="s">
        <v>274</v>
      </c>
      <c r="X11" s="70"/>
      <c r="Y11" s="70"/>
      <c r="Z11" s="70"/>
      <c r="AA11" s="70"/>
      <c r="AB11" s="60" t="s">
        <v>273</v>
      </c>
      <c r="AC11" s="60" t="s">
        <v>274</v>
      </c>
      <c r="AD11" s="70"/>
      <c r="AE11" s="70"/>
      <c r="AF11" s="70"/>
      <c r="AG11" s="70"/>
      <c r="AH11" s="60" t="s">
        <v>273</v>
      </c>
      <c r="AI11" s="60" t="s">
        <v>274</v>
      </c>
      <c r="AJ11" s="70"/>
      <c r="AK11" s="70"/>
      <c r="AL11" s="70"/>
      <c r="AM11" s="70"/>
      <c r="AN11" s="60" t="s">
        <v>273</v>
      </c>
      <c r="AO11" s="60" t="s">
        <v>274</v>
      </c>
      <c r="AP11" s="70"/>
      <c r="AQ11" s="70"/>
      <c r="AR11" s="70"/>
      <c r="AS11" s="70"/>
      <c r="AT11" s="60" t="s">
        <v>273</v>
      </c>
      <c r="AU11" s="60" t="s">
        <v>274</v>
      </c>
      <c r="AV11" s="70"/>
      <c r="AW11" s="70"/>
      <c r="AX11" s="70"/>
    </row>
    <row r="12" spans="2:50" ht="20.100000000000001" customHeight="1" thickBot="1" x14ac:dyDescent="0.25">
      <c r="B12" s="3" t="s">
        <v>198</v>
      </c>
      <c r="C12" s="18">
        <v>1329</v>
      </c>
      <c r="D12" s="18">
        <v>143</v>
      </c>
      <c r="E12" s="18">
        <v>69</v>
      </c>
      <c r="F12" s="18">
        <v>11</v>
      </c>
      <c r="G12" s="18">
        <v>1483</v>
      </c>
      <c r="H12" s="18">
        <v>896</v>
      </c>
      <c r="I12" s="18">
        <v>462</v>
      </c>
      <c r="J12" s="18">
        <v>89</v>
      </c>
      <c r="K12" s="18">
        <v>18</v>
      </c>
      <c r="L12" s="18">
        <v>0</v>
      </c>
      <c r="M12" s="18">
        <v>568</v>
      </c>
      <c r="N12" s="18">
        <v>1</v>
      </c>
      <c r="O12" s="18">
        <v>4</v>
      </c>
      <c r="P12" s="18">
        <v>0</v>
      </c>
      <c r="Q12" s="18">
        <v>0</v>
      </c>
      <c r="R12" s="18">
        <v>2</v>
      </c>
      <c r="S12" s="18">
        <v>7</v>
      </c>
      <c r="T12" s="18">
        <v>7</v>
      </c>
      <c r="U12" s="18">
        <v>659</v>
      </c>
      <c r="V12" s="18">
        <v>54</v>
      </c>
      <c r="W12" s="18">
        <v>51</v>
      </c>
      <c r="X12" s="18">
        <v>4</v>
      </c>
      <c r="Y12" s="18">
        <v>699</v>
      </c>
      <c r="Z12" s="18">
        <v>598</v>
      </c>
      <c r="AA12" s="18">
        <v>188</v>
      </c>
      <c r="AB12" s="18">
        <v>0</v>
      </c>
      <c r="AC12" s="18">
        <v>0</v>
      </c>
      <c r="AD12" s="18">
        <v>5</v>
      </c>
      <c r="AE12" s="18">
        <v>185</v>
      </c>
      <c r="AF12" s="18">
        <v>281</v>
      </c>
      <c r="AG12" s="18">
        <v>16</v>
      </c>
      <c r="AH12" s="18">
        <v>0</v>
      </c>
      <c r="AI12" s="18">
        <v>0</v>
      </c>
      <c r="AJ12" s="18">
        <v>0</v>
      </c>
      <c r="AK12" s="18">
        <v>24</v>
      </c>
      <c r="AL12" s="18">
        <v>8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1</v>
      </c>
    </row>
    <row r="13" spans="2:50" ht="20.100000000000001" customHeight="1" thickBot="1" x14ac:dyDescent="0.25">
      <c r="B13" s="4" t="s">
        <v>199</v>
      </c>
      <c r="C13" s="19">
        <v>1794</v>
      </c>
      <c r="D13" s="19">
        <v>174</v>
      </c>
      <c r="E13" s="19">
        <v>12</v>
      </c>
      <c r="F13" s="19">
        <v>3</v>
      </c>
      <c r="G13" s="19">
        <v>1754</v>
      </c>
      <c r="H13" s="19">
        <v>2292</v>
      </c>
      <c r="I13" s="19">
        <v>796</v>
      </c>
      <c r="J13" s="19">
        <v>76</v>
      </c>
      <c r="K13" s="19">
        <v>2</v>
      </c>
      <c r="L13" s="19">
        <v>1</v>
      </c>
      <c r="M13" s="19">
        <v>870</v>
      </c>
      <c r="N13" s="19">
        <v>14</v>
      </c>
      <c r="O13" s="19">
        <v>4</v>
      </c>
      <c r="P13" s="19">
        <v>0</v>
      </c>
      <c r="Q13" s="19">
        <v>0</v>
      </c>
      <c r="R13" s="19">
        <v>0</v>
      </c>
      <c r="S13" s="19">
        <v>3</v>
      </c>
      <c r="T13" s="19">
        <v>35</v>
      </c>
      <c r="U13" s="19">
        <v>724</v>
      </c>
      <c r="V13" s="19">
        <v>94</v>
      </c>
      <c r="W13" s="19">
        <v>10</v>
      </c>
      <c r="X13" s="19">
        <v>2</v>
      </c>
      <c r="Y13" s="19">
        <v>606</v>
      </c>
      <c r="Z13" s="19">
        <v>1659</v>
      </c>
      <c r="AA13" s="19">
        <v>185</v>
      </c>
      <c r="AB13" s="19">
        <v>0</v>
      </c>
      <c r="AC13" s="19">
        <v>0</v>
      </c>
      <c r="AD13" s="19">
        <v>0</v>
      </c>
      <c r="AE13" s="19">
        <v>196</v>
      </c>
      <c r="AF13" s="19">
        <v>532</v>
      </c>
      <c r="AG13" s="19">
        <v>84</v>
      </c>
      <c r="AH13" s="19">
        <v>4</v>
      </c>
      <c r="AI13" s="19">
        <v>0</v>
      </c>
      <c r="AJ13" s="19">
        <v>0</v>
      </c>
      <c r="AK13" s="19">
        <v>79</v>
      </c>
      <c r="AL13" s="19">
        <v>45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1</v>
      </c>
      <c r="AT13" s="19">
        <v>0</v>
      </c>
      <c r="AU13" s="19">
        <v>0</v>
      </c>
      <c r="AV13" s="19">
        <v>0</v>
      </c>
      <c r="AW13" s="19">
        <v>0</v>
      </c>
      <c r="AX13" s="19">
        <v>7</v>
      </c>
    </row>
    <row r="14" spans="2:50" ht="20.100000000000001" customHeight="1" thickBot="1" x14ac:dyDescent="0.25">
      <c r="B14" s="4" t="s">
        <v>200</v>
      </c>
      <c r="C14" s="19">
        <v>556</v>
      </c>
      <c r="D14" s="19">
        <v>260</v>
      </c>
      <c r="E14" s="19">
        <v>1</v>
      </c>
      <c r="F14" s="19">
        <v>3</v>
      </c>
      <c r="G14" s="19">
        <v>747</v>
      </c>
      <c r="H14" s="19">
        <v>840</v>
      </c>
      <c r="I14" s="19">
        <v>240</v>
      </c>
      <c r="J14" s="19">
        <v>83</v>
      </c>
      <c r="K14" s="19">
        <v>0</v>
      </c>
      <c r="L14" s="19">
        <v>2</v>
      </c>
      <c r="M14" s="19">
        <v>321</v>
      </c>
      <c r="N14" s="19">
        <v>9</v>
      </c>
      <c r="O14" s="19">
        <v>3</v>
      </c>
      <c r="P14" s="19">
        <v>0</v>
      </c>
      <c r="Q14" s="19">
        <v>0</v>
      </c>
      <c r="R14" s="19">
        <v>0</v>
      </c>
      <c r="S14" s="19">
        <v>2</v>
      </c>
      <c r="T14" s="19">
        <v>10</v>
      </c>
      <c r="U14" s="19">
        <v>173</v>
      </c>
      <c r="V14" s="19">
        <v>177</v>
      </c>
      <c r="W14" s="19">
        <v>1</v>
      </c>
      <c r="X14" s="19">
        <v>0</v>
      </c>
      <c r="Y14" s="19">
        <v>302</v>
      </c>
      <c r="Z14" s="19">
        <v>579</v>
      </c>
      <c r="AA14" s="19">
        <v>111</v>
      </c>
      <c r="AB14" s="19">
        <v>0</v>
      </c>
      <c r="AC14" s="19">
        <v>0</v>
      </c>
      <c r="AD14" s="19">
        <v>1</v>
      </c>
      <c r="AE14" s="19">
        <v>102</v>
      </c>
      <c r="AF14" s="19">
        <v>215</v>
      </c>
      <c r="AG14" s="19">
        <v>29</v>
      </c>
      <c r="AH14" s="19">
        <v>0</v>
      </c>
      <c r="AI14" s="19">
        <v>0</v>
      </c>
      <c r="AJ14" s="19">
        <v>0</v>
      </c>
      <c r="AK14" s="19">
        <v>20</v>
      </c>
      <c r="AL14" s="19">
        <v>27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</row>
    <row r="15" spans="2:50" ht="20.100000000000001" customHeight="1" thickBot="1" x14ac:dyDescent="0.25">
      <c r="B15" s="4" t="s">
        <v>201</v>
      </c>
      <c r="C15" s="19">
        <v>1262</v>
      </c>
      <c r="D15" s="19">
        <v>198</v>
      </c>
      <c r="E15" s="19">
        <v>12</v>
      </c>
      <c r="F15" s="19">
        <v>0</v>
      </c>
      <c r="G15" s="19">
        <v>1451</v>
      </c>
      <c r="H15" s="19">
        <v>1364</v>
      </c>
      <c r="I15" s="19">
        <v>390</v>
      </c>
      <c r="J15" s="19">
        <v>112</v>
      </c>
      <c r="K15" s="19">
        <v>0</v>
      </c>
      <c r="L15" s="19">
        <v>0</v>
      </c>
      <c r="M15" s="19">
        <v>503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1</v>
      </c>
      <c r="U15" s="19">
        <v>623</v>
      </c>
      <c r="V15" s="19">
        <v>86</v>
      </c>
      <c r="W15" s="19">
        <v>12</v>
      </c>
      <c r="X15" s="19">
        <v>0</v>
      </c>
      <c r="Y15" s="19">
        <v>681</v>
      </c>
      <c r="Z15" s="19">
        <v>919</v>
      </c>
      <c r="AA15" s="19">
        <v>151</v>
      </c>
      <c r="AB15" s="19">
        <v>0</v>
      </c>
      <c r="AC15" s="19">
        <v>0</v>
      </c>
      <c r="AD15" s="19">
        <v>0</v>
      </c>
      <c r="AE15" s="19">
        <v>171</v>
      </c>
      <c r="AF15" s="19">
        <v>414</v>
      </c>
      <c r="AG15" s="19">
        <v>98</v>
      </c>
      <c r="AH15" s="19">
        <v>0</v>
      </c>
      <c r="AI15" s="19">
        <v>0</v>
      </c>
      <c r="AJ15" s="19">
        <v>0</v>
      </c>
      <c r="AK15" s="19">
        <v>95</v>
      </c>
      <c r="AL15" s="19">
        <v>28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202</v>
      </c>
      <c r="C16" s="19">
        <v>730</v>
      </c>
      <c r="D16" s="19">
        <v>29</v>
      </c>
      <c r="E16" s="19">
        <v>14</v>
      </c>
      <c r="F16" s="19">
        <v>0</v>
      </c>
      <c r="G16" s="19">
        <v>765</v>
      </c>
      <c r="H16" s="19">
        <v>802</v>
      </c>
      <c r="I16" s="19">
        <v>226</v>
      </c>
      <c r="J16" s="19">
        <v>20</v>
      </c>
      <c r="K16" s="19">
        <v>2</v>
      </c>
      <c r="L16" s="19">
        <v>0</v>
      </c>
      <c r="M16" s="19">
        <v>248</v>
      </c>
      <c r="N16" s="19">
        <v>13</v>
      </c>
      <c r="O16" s="19">
        <v>1</v>
      </c>
      <c r="P16" s="19">
        <v>0</v>
      </c>
      <c r="Q16" s="19">
        <v>0</v>
      </c>
      <c r="R16" s="19">
        <v>0</v>
      </c>
      <c r="S16" s="19">
        <v>1</v>
      </c>
      <c r="T16" s="19">
        <v>2</v>
      </c>
      <c r="U16" s="19">
        <v>400</v>
      </c>
      <c r="V16" s="19">
        <v>9</v>
      </c>
      <c r="W16" s="19">
        <v>12</v>
      </c>
      <c r="X16" s="19">
        <v>0</v>
      </c>
      <c r="Y16" s="19">
        <v>373</v>
      </c>
      <c r="Z16" s="19">
        <v>672</v>
      </c>
      <c r="AA16" s="19">
        <v>83</v>
      </c>
      <c r="AB16" s="19">
        <v>0</v>
      </c>
      <c r="AC16" s="19">
        <v>0</v>
      </c>
      <c r="AD16" s="19">
        <v>0</v>
      </c>
      <c r="AE16" s="19">
        <v>128</v>
      </c>
      <c r="AF16" s="19">
        <v>90</v>
      </c>
      <c r="AG16" s="19">
        <v>20</v>
      </c>
      <c r="AH16" s="19">
        <v>0</v>
      </c>
      <c r="AI16" s="19">
        <v>0</v>
      </c>
      <c r="AJ16" s="19">
        <v>0</v>
      </c>
      <c r="AK16" s="19">
        <v>15</v>
      </c>
      <c r="AL16" s="19">
        <v>25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</row>
    <row r="17" spans="2:50" ht="20.100000000000001" customHeight="1" thickBot="1" x14ac:dyDescent="0.25">
      <c r="B17" s="4" t="s">
        <v>203</v>
      </c>
      <c r="C17" s="19">
        <v>541</v>
      </c>
      <c r="D17" s="19">
        <v>18</v>
      </c>
      <c r="E17" s="19">
        <v>74</v>
      </c>
      <c r="F17" s="19">
        <v>0</v>
      </c>
      <c r="G17" s="19">
        <v>580</v>
      </c>
      <c r="H17" s="19">
        <v>748</v>
      </c>
      <c r="I17" s="19">
        <v>106</v>
      </c>
      <c r="J17" s="19">
        <v>3</v>
      </c>
      <c r="K17" s="19">
        <v>0</v>
      </c>
      <c r="L17" s="19">
        <v>0</v>
      </c>
      <c r="M17" s="19">
        <v>116</v>
      </c>
      <c r="N17" s="19">
        <v>1</v>
      </c>
      <c r="O17" s="19">
        <v>1</v>
      </c>
      <c r="P17" s="19">
        <v>0</v>
      </c>
      <c r="Q17" s="19">
        <v>0</v>
      </c>
      <c r="R17" s="19">
        <v>0</v>
      </c>
      <c r="S17" s="19">
        <v>1</v>
      </c>
      <c r="T17" s="19">
        <v>1</v>
      </c>
      <c r="U17" s="19">
        <v>346</v>
      </c>
      <c r="V17" s="19">
        <v>15</v>
      </c>
      <c r="W17" s="19">
        <v>74</v>
      </c>
      <c r="X17" s="19">
        <v>0</v>
      </c>
      <c r="Y17" s="19">
        <v>377</v>
      </c>
      <c r="Z17" s="19">
        <v>557</v>
      </c>
      <c r="AA17" s="19">
        <v>75</v>
      </c>
      <c r="AB17" s="19">
        <v>0</v>
      </c>
      <c r="AC17" s="19">
        <v>0</v>
      </c>
      <c r="AD17" s="19">
        <v>0</v>
      </c>
      <c r="AE17" s="19">
        <v>71</v>
      </c>
      <c r="AF17" s="19">
        <v>169</v>
      </c>
      <c r="AG17" s="19">
        <v>12</v>
      </c>
      <c r="AH17" s="19">
        <v>0</v>
      </c>
      <c r="AI17" s="19">
        <v>0</v>
      </c>
      <c r="AJ17" s="19">
        <v>0</v>
      </c>
      <c r="AK17" s="19">
        <v>15</v>
      </c>
      <c r="AL17" s="19">
        <v>19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</v>
      </c>
      <c r="AT17" s="19">
        <v>0</v>
      </c>
      <c r="AU17" s="19">
        <v>0</v>
      </c>
      <c r="AV17" s="19">
        <v>0</v>
      </c>
      <c r="AW17" s="19">
        <v>0</v>
      </c>
      <c r="AX17" s="19">
        <v>1</v>
      </c>
    </row>
    <row r="18" spans="2:50" ht="20.100000000000001" customHeight="1" thickBot="1" x14ac:dyDescent="0.25">
      <c r="B18" s="4" t="s">
        <v>204</v>
      </c>
      <c r="C18" s="19">
        <v>2675</v>
      </c>
      <c r="D18" s="19">
        <v>253</v>
      </c>
      <c r="E18" s="19">
        <v>344</v>
      </c>
      <c r="F18" s="19">
        <v>7</v>
      </c>
      <c r="G18" s="19">
        <v>3022</v>
      </c>
      <c r="H18" s="19">
        <v>3083</v>
      </c>
      <c r="I18" s="19">
        <v>944</v>
      </c>
      <c r="J18" s="19">
        <v>150</v>
      </c>
      <c r="K18" s="19">
        <v>5</v>
      </c>
      <c r="L18" s="19">
        <v>2</v>
      </c>
      <c r="M18" s="19">
        <v>1098</v>
      </c>
      <c r="N18" s="19">
        <v>67</v>
      </c>
      <c r="O18" s="19">
        <v>4</v>
      </c>
      <c r="P18" s="19">
        <v>0</v>
      </c>
      <c r="Q18" s="19">
        <v>0</v>
      </c>
      <c r="R18" s="19">
        <v>0</v>
      </c>
      <c r="S18" s="19">
        <v>1</v>
      </c>
      <c r="T18" s="19">
        <v>12</v>
      </c>
      <c r="U18" s="19">
        <v>1219</v>
      </c>
      <c r="V18" s="19">
        <v>102</v>
      </c>
      <c r="W18" s="19">
        <v>339</v>
      </c>
      <c r="X18" s="19">
        <v>4</v>
      </c>
      <c r="Y18" s="19">
        <v>1451</v>
      </c>
      <c r="Z18" s="19">
        <v>2084</v>
      </c>
      <c r="AA18" s="19">
        <v>412</v>
      </c>
      <c r="AB18" s="19">
        <v>0</v>
      </c>
      <c r="AC18" s="19">
        <v>0</v>
      </c>
      <c r="AD18" s="19">
        <v>0</v>
      </c>
      <c r="AE18" s="19">
        <v>397</v>
      </c>
      <c r="AF18" s="19">
        <v>790</v>
      </c>
      <c r="AG18" s="19">
        <v>96</v>
      </c>
      <c r="AH18" s="19">
        <v>1</v>
      </c>
      <c r="AI18" s="19">
        <v>0</v>
      </c>
      <c r="AJ18" s="19">
        <v>1</v>
      </c>
      <c r="AK18" s="19">
        <v>73</v>
      </c>
      <c r="AL18" s="19">
        <v>126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2</v>
      </c>
      <c r="AX18" s="19">
        <v>4</v>
      </c>
    </row>
    <row r="19" spans="2:50" ht="20.100000000000001" customHeight="1" thickBot="1" x14ac:dyDescent="0.25">
      <c r="B19" s="4" t="s">
        <v>205</v>
      </c>
      <c r="C19" s="19">
        <v>2158</v>
      </c>
      <c r="D19" s="19">
        <v>460</v>
      </c>
      <c r="E19" s="19">
        <v>476</v>
      </c>
      <c r="F19" s="19">
        <v>6</v>
      </c>
      <c r="G19" s="19">
        <v>3002</v>
      </c>
      <c r="H19" s="19">
        <v>2602</v>
      </c>
      <c r="I19" s="19">
        <v>639</v>
      </c>
      <c r="J19" s="19">
        <v>5</v>
      </c>
      <c r="K19" s="19">
        <v>0</v>
      </c>
      <c r="L19" s="19">
        <v>0</v>
      </c>
      <c r="M19" s="19">
        <v>633</v>
      </c>
      <c r="N19" s="19">
        <v>21</v>
      </c>
      <c r="O19" s="19">
        <v>4</v>
      </c>
      <c r="P19" s="19">
        <v>0</v>
      </c>
      <c r="Q19" s="19">
        <v>0</v>
      </c>
      <c r="R19" s="19">
        <v>0</v>
      </c>
      <c r="S19" s="19">
        <v>3</v>
      </c>
      <c r="T19" s="19">
        <v>9</v>
      </c>
      <c r="U19" s="19">
        <v>1121</v>
      </c>
      <c r="V19" s="19">
        <v>455</v>
      </c>
      <c r="W19" s="19">
        <v>476</v>
      </c>
      <c r="X19" s="19">
        <v>4</v>
      </c>
      <c r="Y19" s="19">
        <v>1979</v>
      </c>
      <c r="Z19" s="19">
        <v>1686</v>
      </c>
      <c r="AA19" s="19">
        <v>285</v>
      </c>
      <c r="AB19" s="19">
        <v>0</v>
      </c>
      <c r="AC19" s="19">
        <v>0</v>
      </c>
      <c r="AD19" s="19">
        <v>1</v>
      </c>
      <c r="AE19" s="19">
        <v>307</v>
      </c>
      <c r="AF19" s="19">
        <v>744</v>
      </c>
      <c r="AG19" s="19">
        <v>108</v>
      </c>
      <c r="AH19" s="19">
        <v>0</v>
      </c>
      <c r="AI19" s="19">
        <v>0</v>
      </c>
      <c r="AJ19" s="19">
        <v>1</v>
      </c>
      <c r="AK19" s="19">
        <v>79</v>
      </c>
      <c r="AL19" s="19">
        <v>138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1</v>
      </c>
      <c r="AT19" s="19">
        <v>0</v>
      </c>
      <c r="AU19" s="19">
        <v>0</v>
      </c>
      <c r="AV19" s="19">
        <v>0</v>
      </c>
      <c r="AW19" s="19">
        <v>1</v>
      </c>
      <c r="AX19" s="19">
        <v>4</v>
      </c>
    </row>
    <row r="20" spans="2:50" ht="20.100000000000001" customHeight="1" thickBot="1" x14ac:dyDescent="0.25">
      <c r="B20" s="4" t="s">
        <v>206</v>
      </c>
      <c r="C20" s="19">
        <v>240</v>
      </c>
      <c r="D20" s="19">
        <v>9</v>
      </c>
      <c r="E20" s="19">
        <v>3</v>
      </c>
      <c r="F20" s="19">
        <v>0</v>
      </c>
      <c r="G20" s="19">
        <v>183</v>
      </c>
      <c r="H20" s="19">
        <v>203</v>
      </c>
      <c r="I20" s="19">
        <v>107</v>
      </c>
      <c r="J20" s="19">
        <v>7</v>
      </c>
      <c r="K20" s="19">
        <v>2</v>
      </c>
      <c r="L20" s="19">
        <v>0</v>
      </c>
      <c r="M20" s="19">
        <v>107</v>
      </c>
      <c r="N20" s="19">
        <v>16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110</v>
      </c>
      <c r="V20" s="19">
        <v>2</v>
      </c>
      <c r="W20" s="19">
        <v>1</v>
      </c>
      <c r="X20" s="19">
        <v>0</v>
      </c>
      <c r="Y20" s="19">
        <v>49</v>
      </c>
      <c r="Z20" s="19">
        <v>156</v>
      </c>
      <c r="AA20" s="19">
        <v>22</v>
      </c>
      <c r="AB20" s="19">
        <v>0</v>
      </c>
      <c r="AC20" s="19">
        <v>0</v>
      </c>
      <c r="AD20" s="19">
        <v>0</v>
      </c>
      <c r="AE20" s="19">
        <v>25</v>
      </c>
      <c r="AF20" s="19">
        <v>30</v>
      </c>
      <c r="AG20" s="19">
        <v>1</v>
      </c>
      <c r="AH20" s="19">
        <v>0</v>
      </c>
      <c r="AI20" s="19">
        <v>0</v>
      </c>
      <c r="AJ20" s="19">
        <v>0</v>
      </c>
      <c r="AK20" s="19">
        <v>1</v>
      </c>
      <c r="AL20" s="19">
        <v>1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00000000000001" customHeight="1" thickBot="1" x14ac:dyDescent="0.25">
      <c r="B21" s="4" t="s">
        <v>207</v>
      </c>
      <c r="C21" s="19">
        <v>90</v>
      </c>
      <c r="D21" s="19">
        <v>0</v>
      </c>
      <c r="E21" s="19">
        <v>0</v>
      </c>
      <c r="F21" s="19">
        <v>0</v>
      </c>
      <c r="G21" s="19">
        <v>90</v>
      </c>
      <c r="H21" s="19">
        <v>31</v>
      </c>
      <c r="I21" s="19">
        <v>44</v>
      </c>
      <c r="J21" s="19">
        <v>0</v>
      </c>
      <c r="K21" s="19">
        <v>0</v>
      </c>
      <c r="L21" s="19">
        <v>0</v>
      </c>
      <c r="M21" s="19">
        <v>45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2</v>
      </c>
      <c r="U21" s="19">
        <v>31</v>
      </c>
      <c r="V21" s="19">
        <v>0</v>
      </c>
      <c r="W21" s="19">
        <v>0</v>
      </c>
      <c r="X21" s="19">
        <v>0</v>
      </c>
      <c r="Y21" s="19">
        <v>34</v>
      </c>
      <c r="Z21" s="19">
        <v>16</v>
      </c>
      <c r="AA21" s="19">
        <v>12</v>
      </c>
      <c r="AB21" s="19">
        <v>0</v>
      </c>
      <c r="AC21" s="19">
        <v>0</v>
      </c>
      <c r="AD21" s="19">
        <v>0</v>
      </c>
      <c r="AE21" s="19">
        <v>7</v>
      </c>
      <c r="AF21" s="19">
        <v>10</v>
      </c>
      <c r="AG21" s="19">
        <v>3</v>
      </c>
      <c r="AH21" s="19">
        <v>0</v>
      </c>
      <c r="AI21" s="19">
        <v>0</v>
      </c>
      <c r="AJ21" s="19">
        <v>0</v>
      </c>
      <c r="AK21" s="19">
        <v>4</v>
      </c>
      <c r="AL21" s="19">
        <v>1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00000000000001" customHeight="1" thickBot="1" x14ac:dyDescent="0.25">
      <c r="B22" s="4" t="s">
        <v>208</v>
      </c>
      <c r="C22" s="19">
        <v>900</v>
      </c>
      <c r="D22" s="19">
        <v>408</v>
      </c>
      <c r="E22" s="19">
        <v>137</v>
      </c>
      <c r="F22" s="19">
        <v>20</v>
      </c>
      <c r="G22" s="19">
        <v>1450</v>
      </c>
      <c r="H22" s="19">
        <v>417</v>
      </c>
      <c r="I22" s="19">
        <v>256</v>
      </c>
      <c r="J22" s="19">
        <v>163</v>
      </c>
      <c r="K22" s="19">
        <v>1</v>
      </c>
      <c r="L22" s="19">
        <v>0</v>
      </c>
      <c r="M22" s="19">
        <v>423</v>
      </c>
      <c r="N22" s="19">
        <v>6</v>
      </c>
      <c r="O22" s="19">
        <v>2</v>
      </c>
      <c r="P22" s="19">
        <v>0</v>
      </c>
      <c r="Q22" s="19">
        <v>0</v>
      </c>
      <c r="R22" s="19">
        <v>2</v>
      </c>
      <c r="S22" s="19">
        <v>2</v>
      </c>
      <c r="T22" s="19">
        <v>10</v>
      </c>
      <c r="U22" s="19">
        <v>473</v>
      </c>
      <c r="V22" s="19">
        <v>243</v>
      </c>
      <c r="W22" s="19">
        <v>126</v>
      </c>
      <c r="X22" s="19">
        <v>14</v>
      </c>
      <c r="Y22" s="19">
        <v>828</v>
      </c>
      <c r="Z22" s="19">
        <v>239</v>
      </c>
      <c r="AA22" s="19">
        <v>115</v>
      </c>
      <c r="AB22" s="19">
        <v>0</v>
      </c>
      <c r="AC22" s="19">
        <v>0</v>
      </c>
      <c r="AD22" s="19">
        <v>4</v>
      </c>
      <c r="AE22" s="19">
        <v>134</v>
      </c>
      <c r="AF22" s="19">
        <v>127</v>
      </c>
      <c r="AG22" s="19">
        <v>54</v>
      </c>
      <c r="AH22" s="19">
        <v>2</v>
      </c>
      <c r="AI22" s="19">
        <v>10</v>
      </c>
      <c r="AJ22" s="19">
        <v>0</v>
      </c>
      <c r="AK22" s="19">
        <v>63</v>
      </c>
      <c r="AL22" s="19">
        <v>35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209</v>
      </c>
      <c r="C23" s="19">
        <v>1108</v>
      </c>
      <c r="D23" s="19">
        <v>103</v>
      </c>
      <c r="E23" s="19">
        <v>21</v>
      </c>
      <c r="F23" s="19">
        <v>1</v>
      </c>
      <c r="G23" s="19">
        <v>1144</v>
      </c>
      <c r="H23" s="19">
        <v>1020</v>
      </c>
      <c r="I23" s="19">
        <v>347</v>
      </c>
      <c r="J23" s="19">
        <v>31</v>
      </c>
      <c r="K23" s="19">
        <v>0</v>
      </c>
      <c r="L23" s="19">
        <v>0</v>
      </c>
      <c r="M23" s="19">
        <v>381</v>
      </c>
      <c r="N23" s="19">
        <v>11</v>
      </c>
      <c r="O23" s="19">
        <v>2</v>
      </c>
      <c r="P23" s="19">
        <v>0</v>
      </c>
      <c r="Q23" s="19">
        <v>0</v>
      </c>
      <c r="R23" s="19">
        <v>0</v>
      </c>
      <c r="S23" s="19">
        <v>2</v>
      </c>
      <c r="T23" s="19">
        <v>12</v>
      </c>
      <c r="U23" s="19">
        <v>554</v>
      </c>
      <c r="V23" s="19">
        <v>72</v>
      </c>
      <c r="W23" s="19">
        <v>21</v>
      </c>
      <c r="X23" s="19">
        <v>1</v>
      </c>
      <c r="Y23" s="19">
        <v>548</v>
      </c>
      <c r="Z23" s="19">
        <v>734</v>
      </c>
      <c r="AA23" s="19">
        <v>182</v>
      </c>
      <c r="AB23" s="19">
        <v>0</v>
      </c>
      <c r="AC23" s="19">
        <v>0</v>
      </c>
      <c r="AD23" s="19">
        <v>0</v>
      </c>
      <c r="AE23" s="19">
        <v>191</v>
      </c>
      <c r="AF23" s="19">
        <v>249</v>
      </c>
      <c r="AG23" s="19">
        <v>23</v>
      </c>
      <c r="AH23" s="19">
        <v>0</v>
      </c>
      <c r="AI23" s="19">
        <v>0</v>
      </c>
      <c r="AJ23" s="19">
        <v>0</v>
      </c>
      <c r="AK23" s="19">
        <v>21</v>
      </c>
      <c r="AL23" s="19">
        <v>12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1</v>
      </c>
      <c r="AX23" s="19">
        <v>2</v>
      </c>
    </row>
    <row r="24" spans="2:50" ht="20.100000000000001" customHeight="1" thickBot="1" x14ac:dyDescent="0.25">
      <c r="B24" s="4" t="s">
        <v>210</v>
      </c>
      <c r="C24" s="19">
        <v>1979</v>
      </c>
      <c r="D24" s="19">
        <v>803</v>
      </c>
      <c r="E24" s="19">
        <v>83</v>
      </c>
      <c r="F24" s="19">
        <v>0</v>
      </c>
      <c r="G24" s="19">
        <v>2586</v>
      </c>
      <c r="H24" s="19">
        <v>2328</v>
      </c>
      <c r="I24" s="19">
        <v>821</v>
      </c>
      <c r="J24" s="19">
        <v>103</v>
      </c>
      <c r="K24" s="19">
        <v>0</v>
      </c>
      <c r="L24" s="19">
        <v>0</v>
      </c>
      <c r="M24" s="19">
        <v>923</v>
      </c>
      <c r="N24" s="19">
        <v>13</v>
      </c>
      <c r="O24" s="19">
        <v>2</v>
      </c>
      <c r="P24" s="19">
        <v>0</v>
      </c>
      <c r="Q24" s="19">
        <v>0</v>
      </c>
      <c r="R24" s="19">
        <v>0</v>
      </c>
      <c r="S24" s="19">
        <v>1</v>
      </c>
      <c r="T24" s="19">
        <v>14</v>
      </c>
      <c r="U24" s="19">
        <v>813</v>
      </c>
      <c r="V24" s="19">
        <v>700</v>
      </c>
      <c r="W24" s="19">
        <v>83</v>
      </c>
      <c r="X24" s="19">
        <v>0</v>
      </c>
      <c r="Y24" s="19">
        <v>1285</v>
      </c>
      <c r="Z24" s="19">
        <v>1819</v>
      </c>
      <c r="AA24" s="19">
        <v>255</v>
      </c>
      <c r="AB24" s="19">
        <v>0</v>
      </c>
      <c r="AC24" s="19">
        <v>0</v>
      </c>
      <c r="AD24" s="19">
        <v>0</v>
      </c>
      <c r="AE24" s="19">
        <v>307</v>
      </c>
      <c r="AF24" s="19">
        <v>420</v>
      </c>
      <c r="AG24" s="19">
        <v>88</v>
      </c>
      <c r="AH24" s="19">
        <v>0</v>
      </c>
      <c r="AI24" s="19">
        <v>0</v>
      </c>
      <c r="AJ24" s="19">
        <v>0</v>
      </c>
      <c r="AK24" s="19">
        <v>70</v>
      </c>
      <c r="AL24" s="19">
        <v>61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1</v>
      </c>
    </row>
    <row r="25" spans="2:50" ht="20.100000000000001" customHeight="1" thickBot="1" x14ac:dyDescent="0.25">
      <c r="B25" s="4" t="s">
        <v>211</v>
      </c>
      <c r="C25" s="19">
        <v>1444</v>
      </c>
      <c r="D25" s="19">
        <v>434</v>
      </c>
      <c r="E25" s="19">
        <v>173</v>
      </c>
      <c r="F25" s="19">
        <v>9</v>
      </c>
      <c r="G25" s="19">
        <v>1943</v>
      </c>
      <c r="H25" s="19">
        <v>1223</v>
      </c>
      <c r="I25" s="19">
        <v>665</v>
      </c>
      <c r="J25" s="19">
        <v>131</v>
      </c>
      <c r="K25" s="19">
        <v>0</v>
      </c>
      <c r="L25" s="19">
        <v>0</v>
      </c>
      <c r="M25" s="19">
        <v>798</v>
      </c>
      <c r="N25" s="19">
        <v>2</v>
      </c>
      <c r="O25" s="19">
        <v>7</v>
      </c>
      <c r="P25" s="19">
        <v>0</v>
      </c>
      <c r="Q25" s="19">
        <v>0</v>
      </c>
      <c r="R25" s="19">
        <v>0</v>
      </c>
      <c r="S25" s="19">
        <v>4</v>
      </c>
      <c r="T25" s="19">
        <v>14</v>
      </c>
      <c r="U25" s="19">
        <v>562</v>
      </c>
      <c r="V25" s="19">
        <v>298</v>
      </c>
      <c r="W25" s="19">
        <v>172</v>
      </c>
      <c r="X25" s="19">
        <v>9</v>
      </c>
      <c r="Y25" s="19">
        <v>933</v>
      </c>
      <c r="Z25" s="19">
        <v>904</v>
      </c>
      <c r="AA25" s="19">
        <v>83</v>
      </c>
      <c r="AB25" s="19">
        <v>0</v>
      </c>
      <c r="AC25" s="19">
        <v>0</v>
      </c>
      <c r="AD25" s="19">
        <v>0</v>
      </c>
      <c r="AE25" s="19">
        <v>67</v>
      </c>
      <c r="AF25" s="19">
        <v>267</v>
      </c>
      <c r="AG25" s="19">
        <v>126</v>
      </c>
      <c r="AH25" s="19">
        <v>5</v>
      </c>
      <c r="AI25" s="19">
        <v>1</v>
      </c>
      <c r="AJ25" s="19">
        <v>0</v>
      </c>
      <c r="AK25" s="19">
        <v>140</v>
      </c>
      <c r="AL25" s="19">
        <v>32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1</v>
      </c>
      <c r="AT25" s="19">
        <v>0</v>
      </c>
      <c r="AU25" s="19">
        <v>0</v>
      </c>
      <c r="AV25" s="19">
        <v>0</v>
      </c>
      <c r="AW25" s="19">
        <v>1</v>
      </c>
      <c r="AX25" s="19">
        <v>4</v>
      </c>
    </row>
    <row r="26" spans="2:50" ht="20.100000000000001" customHeight="1" thickBot="1" x14ac:dyDescent="0.25">
      <c r="B26" s="4" t="s">
        <v>212</v>
      </c>
      <c r="C26" s="19">
        <v>1505</v>
      </c>
      <c r="D26" s="19">
        <v>103</v>
      </c>
      <c r="E26" s="19">
        <v>30</v>
      </c>
      <c r="F26" s="19">
        <v>9</v>
      </c>
      <c r="G26" s="19">
        <v>1642</v>
      </c>
      <c r="H26" s="19">
        <v>900</v>
      </c>
      <c r="I26" s="19">
        <v>970</v>
      </c>
      <c r="J26" s="19">
        <v>96</v>
      </c>
      <c r="K26" s="19">
        <v>25</v>
      </c>
      <c r="L26" s="19">
        <v>3</v>
      </c>
      <c r="M26" s="19">
        <v>1104</v>
      </c>
      <c r="N26" s="19">
        <v>9</v>
      </c>
      <c r="O26" s="19">
        <v>1</v>
      </c>
      <c r="P26" s="19">
        <v>0</v>
      </c>
      <c r="Q26" s="19">
        <v>0</v>
      </c>
      <c r="R26" s="19">
        <v>1</v>
      </c>
      <c r="S26" s="19">
        <v>4</v>
      </c>
      <c r="T26" s="19">
        <v>4</v>
      </c>
      <c r="U26" s="19">
        <v>374</v>
      </c>
      <c r="V26" s="19">
        <v>7</v>
      </c>
      <c r="W26" s="19">
        <v>5</v>
      </c>
      <c r="X26" s="19">
        <v>2</v>
      </c>
      <c r="Y26" s="19">
        <v>408</v>
      </c>
      <c r="Z26" s="19">
        <v>649</v>
      </c>
      <c r="AA26" s="19">
        <v>116</v>
      </c>
      <c r="AB26" s="19">
        <v>0</v>
      </c>
      <c r="AC26" s="19">
        <v>0</v>
      </c>
      <c r="AD26" s="19">
        <v>3</v>
      </c>
      <c r="AE26" s="19">
        <v>89</v>
      </c>
      <c r="AF26" s="19">
        <v>203</v>
      </c>
      <c r="AG26" s="19">
        <v>44</v>
      </c>
      <c r="AH26" s="19">
        <v>0</v>
      </c>
      <c r="AI26" s="19">
        <v>0</v>
      </c>
      <c r="AJ26" s="19">
        <v>0</v>
      </c>
      <c r="AK26" s="19">
        <v>37</v>
      </c>
      <c r="AL26" s="19">
        <v>35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213</v>
      </c>
      <c r="C27" s="27">
        <v>760</v>
      </c>
      <c r="D27" s="27">
        <v>83</v>
      </c>
      <c r="E27" s="27">
        <v>11</v>
      </c>
      <c r="F27" s="27">
        <v>0</v>
      </c>
      <c r="G27" s="27">
        <v>818</v>
      </c>
      <c r="H27" s="27">
        <v>472</v>
      </c>
      <c r="I27" s="27">
        <v>308</v>
      </c>
      <c r="J27" s="27">
        <v>80</v>
      </c>
      <c r="K27" s="27">
        <v>1</v>
      </c>
      <c r="L27" s="27">
        <v>0</v>
      </c>
      <c r="M27" s="27">
        <v>389</v>
      </c>
      <c r="N27" s="27">
        <v>13</v>
      </c>
      <c r="O27" s="27">
        <v>1</v>
      </c>
      <c r="P27" s="27">
        <v>0</v>
      </c>
      <c r="Q27" s="27">
        <v>0</v>
      </c>
      <c r="R27" s="27">
        <v>0</v>
      </c>
      <c r="S27" s="27">
        <v>1</v>
      </c>
      <c r="T27" s="27">
        <v>2</v>
      </c>
      <c r="U27" s="27">
        <v>373</v>
      </c>
      <c r="V27" s="27">
        <v>3</v>
      </c>
      <c r="W27" s="27">
        <v>10</v>
      </c>
      <c r="X27" s="27">
        <v>0</v>
      </c>
      <c r="Y27" s="27">
        <v>349</v>
      </c>
      <c r="Z27" s="27">
        <v>314</v>
      </c>
      <c r="AA27" s="27">
        <v>54</v>
      </c>
      <c r="AB27" s="27">
        <v>0</v>
      </c>
      <c r="AC27" s="27">
        <v>0</v>
      </c>
      <c r="AD27" s="27">
        <v>0</v>
      </c>
      <c r="AE27" s="27">
        <v>52</v>
      </c>
      <c r="AF27" s="27">
        <v>132</v>
      </c>
      <c r="AG27" s="27">
        <v>24</v>
      </c>
      <c r="AH27" s="27">
        <v>0</v>
      </c>
      <c r="AI27" s="27">
        <v>0</v>
      </c>
      <c r="AJ27" s="27">
        <v>0</v>
      </c>
      <c r="AK27" s="27">
        <v>26</v>
      </c>
      <c r="AL27" s="27">
        <v>9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</v>
      </c>
      <c r="AX27" s="27">
        <v>2</v>
      </c>
    </row>
    <row r="28" spans="2:50" ht="20.100000000000001" customHeight="1" thickBot="1" x14ac:dyDescent="0.25">
      <c r="B28" s="6" t="s">
        <v>214</v>
      </c>
      <c r="C28" s="29">
        <v>142</v>
      </c>
      <c r="D28" s="29">
        <v>14</v>
      </c>
      <c r="E28" s="29">
        <v>9</v>
      </c>
      <c r="F28" s="29">
        <v>0</v>
      </c>
      <c r="G28" s="29">
        <v>127</v>
      </c>
      <c r="H28" s="29">
        <v>497</v>
      </c>
      <c r="I28" s="29">
        <v>9</v>
      </c>
      <c r="J28" s="29">
        <v>0</v>
      </c>
      <c r="K28" s="29">
        <v>0</v>
      </c>
      <c r="L28" s="29">
        <v>0</v>
      </c>
      <c r="M28" s="29">
        <v>9</v>
      </c>
      <c r="N28" s="29">
        <v>5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122</v>
      </c>
      <c r="V28" s="29">
        <v>14</v>
      </c>
      <c r="W28" s="29">
        <v>9</v>
      </c>
      <c r="X28" s="29">
        <v>0</v>
      </c>
      <c r="Y28" s="29">
        <v>101</v>
      </c>
      <c r="Z28" s="29">
        <v>403</v>
      </c>
      <c r="AA28" s="29">
        <v>9</v>
      </c>
      <c r="AB28" s="29">
        <v>0</v>
      </c>
      <c r="AC28" s="29">
        <v>0</v>
      </c>
      <c r="AD28" s="29">
        <v>0</v>
      </c>
      <c r="AE28" s="29">
        <v>16</v>
      </c>
      <c r="AF28" s="29">
        <v>80</v>
      </c>
      <c r="AG28" s="29">
        <v>2</v>
      </c>
      <c r="AH28" s="29">
        <v>0</v>
      </c>
      <c r="AI28" s="29">
        <v>0</v>
      </c>
      <c r="AJ28" s="29">
        <v>0</v>
      </c>
      <c r="AK28" s="29">
        <v>1</v>
      </c>
      <c r="AL28" s="29">
        <v>9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</row>
    <row r="29" spans="2:50" ht="20.100000000000001" customHeight="1" thickBot="1" x14ac:dyDescent="0.25">
      <c r="B29" s="4" t="s">
        <v>215</v>
      </c>
      <c r="C29" s="29">
        <v>429</v>
      </c>
      <c r="D29" s="29">
        <v>10</v>
      </c>
      <c r="E29" s="29">
        <v>0</v>
      </c>
      <c r="F29" s="29">
        <v>0</v>
      </c>
      <c r="G29" s="29">
        <v>416</v>
      </c>
      <c r="H29" s="29">
        <v>506</v>
      </c>
      <c r="I29" s="29">
        <v>108</v>
      </c>
      <c r="J29" s="29">
        <v>0</v>
      </c>
      <c r="K29" s="29">
        <v>0</v>
      </c>
      <c r="L29" s="29">
        <v>0</v>
      </c>
      <c r="M29" s="29">
        <v>106</v>
      </c>
      <c r="N29" s="29">
        <v>6</v>
      </c>
      <c r="O29" s="29">
        <v>2</v>
      </c>
      <c r="P29" s="29">
        <v>0</v>
      </c>
      <c r="Q29" s="29">
        <v>0</v>
      </c>
      <c r="R29" s="29">
        <v>0</v>
      </c>
      <c r="S29" s="29">
        <v>0</v>
      </c>
      <c r="T29" s="29">
        <v>2</v>
      </c>
      <c r="U29" s="29">
        <v>270</v>
      </c>
      <c r="V29" s="29">
        <v>10</v>
      </c>
      <c r="W29" s="29">
        <v>0</v>
      </c>
      <c r="X29" s="29">
        <v>0</v>
      </c>
      <c r="Y29" s="29">
        <v>277</v>
      </c>
      <c r="Z29" s="29">
        <v>344</v>
      </c>
      <c r="AA29" s="29">
        <v>43</v>
      </c>
      <c r="AB29" s="29">
        <v>0</v>
      </c>
      <c r="AC29" s="29">
        <v>0</v>
      </c>
      <c r="AD29" s="29">
        <v>0</v>
      </c>
      <c r="AE29" s="29">
        <v>28</v>
      </c>
      <c r="AF29" s="29">
        <v>153</v>
      </c>
      <c r="AG29" s="29">
        <v>5</v>
      </c>
      <c r="AH29" s="29">
        <v>0</v>
      </c>
      <c r="AI29" s="29">
        <v>0</v>
      </c>
      <c r="AJ29" s="29">
        <v>0</v>
      </c>
      <c r="AK29" s="29">
        <v>5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1</v>
      </c>
      <c r="AT29" s="29">
        <v>0</v>
      </c>
      <c r="AU29" s="29">
        <v>0</v>
      </c>
      <c r="AV29" s="29">
        <v>0</v>
      </c>
      <c r="AW29" s="29">
        <v>0</v>
      </c>
      <c r="AX29" s="29">
        <v>1</v>
      </c>
    </row>
    <row r="30" spans="2:50" ht="20.100000000000001" customHeight="1" thickBot="1" x14ac:dyDescent="0.25">
      <c r="B30" s="4" t="s">
        <v>216</v>
      </c>
      <c r="C30" s="28">
        <v>467</v>
      </c>
      <c r="D30" s="28">
        <v>17</v>
      </c>
      <c r="E30" s="28">
        <v>11</v>
      </c>
      <c r="F30" s="28">
        <v>0</v>
      </c>
      <c r="G30" s="28">
        <v>413</v>
      </c>
      <c r="H30" s="28">
        <v>604</v>
      </c>
      <c r="I30" s="28">
        <v>144</v>
      </c>
      <c r="J30" s="28">
        <v>0</v>
      </c>
      <c r="K30" s="28">
        <v>0</v>
      </c>
      <c r="L30" s="28">
        <v>0</v>
      </c>
      <c r="M30" s="28">
        <v>142</v>
      </c>
      <c r="N30" s="28">
        <v>2</v>
      </c>
      <c r="O30" s="28">
        <v>4</v>
      </c>
      <c r="P30" s="28">
        <v>0</v>
      </c>
      <c r="Q30" s="28">
        <v>0</v>
      </c>
      <c r="R30" s="28">
        <v>0</v>
      </c>
      <c r="S30" s="28">
        <v>1</v>
      </c>
      <c r="T30" s="28">
        <v>4</v>
      </c>
      <c r="U30" s="28">
        <v>215</v>
      </c>
      <c r="V30" s="28">
        <v>17</v>
      </c>
      <c r="W30" s="28">
        <v>8</v>
      </c>
      <c r="X30" s="28">
        <v>0</v>
      </c>
      <c r="Y30" s="28">
        <v>185</v>
      </c>
      <c r="Z30" s="28">
        <v>416</v>
      </c>
      <c r="AA30" s="28">
        <v>92</v>
      </c>
      <c r="AB30" s="28">
        <v>0</v>
      </c>
      <c r="AC30" s="28">
        <v>0</v>
      </c>
      <c r="AD30" s="28">
        <v>0</v>
      </c>
      <c r="AE30" s="28">
        <v>74</v>
      </c>
      <c r="AF30" s="28">
        <v>172</v>
      </c>
      <c r="AG30" s="28">
        <v>12</v>
      </c>
      <c r="AH30" s="28">
        <v>0</v>
      </c>
      <c r="AI30" s="28">
        <v>3</v>
      </c>
      <c r="AJ30" s="28">
        <v>0</v>
      </c>
      <c r="AK30" s="28">
        <v>11</v>
      </c>
      <c r="AL30" s="28">
        <v>10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</row>
    <row r="31" spans="2:50" ht="20.100000000000001" customHeight="1" thickBot="1" x14ac:dyDescent="0.25">
      <c r="B31" s="4" t="s">
        <v>217</v>
      </c>
      <c r="C31" s="19">
        <v>94</v>
      </c>
      <c r="D31" s="19">
        <v>0</v>
      </c>
      <c r="E31" s="19">
        <v>0</v>
      </c>
      <c r="F31" s="19">
        <v>1</v>
      </c>
      <c r="G31" s="19">
        <v>54</v>
      </c>
      <c r="H31" s="19">
        <v>437</v>
      </c>
      <c r="I31" s="19">
        <v>20</v>
      </c>
      <c r="J31" s="19">
        <v>0</v>
      </c>
      <c r="K31" s="19">
        <v>0</v>
      </c>
      <c r="L31" s="19">
        <v>0</v>
      </c>
      <c r="M31" s="19">
        <v>20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3</v>
      </c>
      <c r="U31" s="19">
        <v>69</v>
      </c>
      <c r="V31" s="19">
        <v>0</v>
      </c>
      <c r="W31" s="19">
        <v>0</v>
      </c>
      <c r="X31" s="19">
        <v>1</v>
      </c>
      <c r="Y31" s="19">
        <v>29</v>
      </c>
      <c r="Z31" s="19">
        <v>384</v>
      </c>
      <c r="AA31" s="19">
        <v>5</v>
      </c>
      <c r="AB31" s="19">
        <v>0</v>
      </c>
      <c r="AC31" s="19">
        <v>0</v>
      </c>
      <c r="AD31" s="19">
        <v>0</v>
      </c>
      <c r="AE31" s="19">
        <v>5</v>
      </c>
      <c r="AF31" s="19">
        <v>50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00000000000001" customHeight="1" thickBot="1" x14ac:dyDescent="0.25">
      <c r="B32" s="4" t="s">
        <v>218</v>
      </c>
      <c r="C32" s="19">
        <v>199</v>
      </c>
      <c r="D32" s="19">
        <v>1</v>
      </c>
      <c r="E32" s="19">
        <v>0</v>
      </c>
      <c r="F32" s="19">
        <v>0</v>
      </c>
      <c r="G32" s="19">
        <v>209</v>
      </c>
      <c r="H32" s="19">
        <v>191</v>
      </c>
      <c r="I32" s="19">
        <v>5</v>
      </c>
      <c r="J32" s="19">
        <v>0</v>
      </c>
      <c r="K32" s="19">
        <v>0</v>
      </c>
      <c r="L32" s="19">
        <v>0</v>
      </c>
      <c r="M32" s="19">
        <v>5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  <c r="U32" s="19">
        <v>163</v>
      </c>
      <c r="V32" s="19">
        <v>1</v>
      </c>
      <c r="W32" s="19">
        <v>0</v>
      </c>
      <c r="X32" s="19">
        <v>0</v>
      </c>
      <c r="Y32" s="19">
        <v>152</v>
      </c>
      <c r="Z32" s="19">
        <v>133</v>
      </c>
      <c r="AA32" s="19">
        <v>19</v>
      </c>
      <c r="AB32" s="19">
        <v>0</v>
      </c>
      <c r="AC32" s="19">
        <v>0</v>
      </c>
      <c r="AD32" s="19">
        <v>0</v>
      </c>
      <c r="AE32" s="19">
        <v>42</v>
      </c>
      <c r="AF32" s="19">
        <v>54</v>
      </c>
      <c r="AG32" s="19">
        <v>12</v>
      </c>
      <c r="AH32" s="19">
        <v>0</v>
      </c>
      <c r="AI32" s="19">
        <v>0</v>
      </c>
      <c r="AJ32" s="19">
        <v>0</v>
      </c>
      <c r="AK32" s="19">
        <v>10</v>
      </c>
      <c r="AL32" s="19">
        <v>3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00000000000001" customHeight="1" thickBot="1" x14ac:dyDescent="0.25">
      <c r="B33" s="4" t="s">
        <v>219</v>
      </c>
      <c r="C33" s="19">
        <v>117</v>
      </c>
      <c r="D33" s="19">
        <v>14</v>
      </c>
      <c r="E33" s="19">
        <v>5</v>
      </c>
      <c r="F33" s="19">
        <v>2</v>
      </c>
      <c r="G33" s="19">
        <v>141</v>
      </c>
      <c r="H33" s="19">
        <v>228</v>
      </c>
      <c r="I33" s="19">
        <v>27</v>
      </c>
      <c r="J33" s="19">
        <v>6</v>
      </c>
      <c r="K33" s="19">
        <v>1</v>
      </c>
      <c r="L33" s="19">
        <v>1</v>
      </c>
      <c r="M33" s="19">
        <v>31</v>
      </c>
      <c r="N33" s="19">
        <v>74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4</v>
      </c>
      <c r="U33" s="19">
        <v>74</v>
      </c>
      <c r="V33" s="19">
        <v>8</v>
      </c>
      <c r="W33" s="19">
        <v>4</v>
      </c>
      <c r="X33" s="19">
        <v>0</v>
      </c>
      <c r="Y33" s="19">
        <v>87</v>
      </c>
      <c r="Z33" s="19">
        <v>94</v>
      </c>
      <c r="AA33" s="19">
        <v>13</v>
      </c>
      <c r="AB33" s="19">
        <v>0</v>
      </c>
      <c r="AC33" s="19">
        <v>0</v>
      </c>
      <c r="AD33" s="19">
        <v>1</v>
      </c>
      <c r="AE33" s="19">
        <v>19</v>
      </c>
      <c r="AF33" s="19">
        <v>51</v>
      </c>
      <c r="AG33" s="19">
        <v>3</v>
      </c>
      <c r="AH33" s="19">
        <v>0</v>
      </c>
      <c r="AI33" s="19">
        <v>0</v>
      </c>
      <c r="AJ33" s="19">
        <v>0</v>
      </c>
      <c r="AK33" s="19">
        <v>4</v>
      </c>
      <c r="AL33" s="19">
        <v>3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2</v>
      </c>
    </row>
    <row r="34" spans="2:50" ht="20.100000000000001" customHeight="1" thickBot="1" x14ac:dyDescent="0.25">
      <c r="B34" s="4" t="s">
        <v>220</v>
      </c>
      <c r="C34" s="19">
        <v>77</v>
      </c>
      <c r="D34" s="19">
        <v>8</v>
      </c>
      <c r="E34" s="19">
        <v>3</v>
      </c>
      <c r="F34" s="19">
        <v>2</v>
      </c>
      <c r="G34" s="19">
        <v>89</v>
      </c>
      <c r="H34" s="19">
        <v>81</v>
      </c>
      <c r="I34" s="19">
        <v>42</v>
      </c>
      <c r="J34" s="19">
        <v>8</v>
      </c>
      <c r="K34" s="19">
        <v>0</v>
      </c>
      <c r="L34" s="19">
        <v>2</v>
      </c>
      <c r="M34" s="19">
        <v>49</v>
      </c>
      <c r="N34" s="19">
        <v>3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3</v>
      </c>
      <c r="U34" s="19">
        <v>19</v>
      </c>
      <c r="V34" s="19">
        <v>0</v>
      </c>
      <c r="W34" s="19">
        <v>3</v>
      </c>
      <c r="X34" s="19">
        <v>0</v>
      </c>
      <c r="Y34" s="19">
        <v>19</v>
      </c>
      <c r="Z34" s="19">
        <v>53</v>
      </c>
      <c r="AA34" s="19">
        <v>15</v>
      </c>
      <c r="AB34" s="19">
        <v>0</v>
      </c>
      <c r="AC34" s="19">
        <v>0</v>
      </c>
      <c r="AD34" s="19">
        <v>0</v>
      </c>
      <c r="AE34" s="19">
        <v>20</v>
      </c>
      <c r="AF34" s="19">
        <v>22</v>
      </c>
      <c r="AG34" s="19">
        <v>1</v>
      </c>
      <c r="AH34" s="19">
        <v>0</v>
      </c>
      <c r="AI34" s="19">
        <v>0</v>
      </c>
      <c r="AJ34" s="19">
        <v>0</v>
      </c>
      <c r="AK34" s="19">
        <v>1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00000000000001" customHeight="1" thickBot="1" x14ac:dyDescent="0.25">
      <c r="B35" s="4" t="s">
        <v>221</v>
      </c>
      <c r="C35" s="19">
        <v>525</v>
      </c>
      <c r="D35" s="19">
        <v>5</v>
      </c>
      <c r="E35" s="19">
        <v>0</v>
      </c>
      <c r="F35" s="19">
        <v>0</v>
      </c>
      <c r="G35" s="19">
        <v>476</v>
      </c>
      <c r="H35" s="19">
        <v>260</v>
      </c>
      <c r="I35" s="19">
        <v>243</v>
      </c>
      <c r="J35" s="19">
        <v>0</v>
      </c>
      <c r="K35" s="19">
        <v>0</v>
      </c>
      <c r="L35" s="19">
        <v>0</v>
      </c>
      <c r="M35" s="19">
        <v>243</v>
      </c>
      <c r="N35" s="19">
        <v>0</v>
      </c>
      <c r="O35" s="19">
        <v>2</v>
      </c>
      <c r="P35" s="19">
        <v>0</v>
      </c>
      <c r="Q35" s="19">
        <v>0</v>
      </c>
      <c r="R35" s="19">
        <v>0</v>
      </c>
      <c r="S35" s="19">
        <v>1</v>
      </c>
      <c r="T35" s="19">
        <v>5</v>
      </c>
      <c r="U35" s="19">
        <v>173</v>
      </c>
      <c r="V35" s="19">
        <v>5</v>
      </c>
      <c r="W35" s="19">
        <v>0</v>
      </c>
      <c r="X35" s="19">
        <v>0</v>
      </c>
      <c r="Y35" s="19">
        <v>135</v>
      </c>
      <c r="Z35" s="19">
        <v>189</v>
      </c>
      <c r="AA35" s="19">
        <v>94</v>
      </c>
      <c r="AB35" s="19">
        <v>0</v>
      </c>
      <c r="AC35" s="19">
        <v>0</v>
      </c>
      <c r="AD35" s="19">
        <v>0</v>
      </c>
      <c r="AE35" s="19">
        <v>93</v>
      </c>
      <c r="AF35" s="19">
        <v>47</v>
      </c>
      <c r="AG35" s="19">
        <v>13</v>
      </c>
      <c r="AH35" s="19">
        <v>0</v>
      </c>
      <c r="AI35" s="19">
        <v>0</v>
      </c>
      <c r="AJ35" s="19">
        <v>0</v>
      </c>
      <c r="AK35" s="19">
        <v>4</v>
      </c>
      <c r="AL35" s="19">
        <v>18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00000000000001" customHeight="1" thickBot="1" x14ac:dyDescent="0.25">
      <c r="B36" s="4" t="s">
        <v>222</v>
      </c>
      <c r="C36" s="19">
        <v>134</v>
      </c>
      <c r="D36" s="19">
        <v>13</v>
      </c>
      <c r="E36" s="19">
        <v>1</v>
      </c>
      <c r="F36" s="19">
        <v>3</v>
      </c>
      <c r="G36" s="19">
        <v>74</v>
      </c>
      <c r="H36" s="19">
        <v>222</v>
      </c>
      <c r="I36" s="19">
        <v>7</v>
      </c>
      <c r="J36" s="19">
        <v>0</v>
      </c>
      <c r="K36" s="19">
        <v>0</v>
      </c>
      <c r="L36" s="19">
        <v>1</v>
      </c>
      <c r="M36" s="19">
        <v>5</v>
      </c>
      <c r="N36" s="19">
        <v>4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19">
        <v>0</v>
      </c>
      <c r="U36" s="19">
        <v>122</v>
      </c>
      <c r="V36" s="19">
        <v>13</v>
      </c>
      <c r="W36" s="19">
        <v>1</v>
      </c>
      <c r="X36" s="19">
        <v>2</v>
      </c>
      <c r="Y36" s="19">
        <v>59</v>
      </c>
      <c r="Z36" s="19">
        <v>186</v>
      </c>
      <c r="AA36" s="19">
        <v>2</v>
      </c>
      <c r="AB36" s="19">
        <v>0</v>
      </c>
      <c r="AC36" s="19">
        <v>0</v>
      </c>
      <c r="AD36" s="19">
        <v>0</v>
      </c>
      <c r="AE36" s="19">
        <v>7</v>
      </c>
      <c r="AF36" s="19">
        <v>26</v>
      </c>
      <c r="AG36" s="19">
        <v>3</v>
      </c>
      <c r="AH36" s="19">
        <v>0</v>
      </c>
      <c r="AI36" s="19">
        <v>0</v>
      </c>
      <c r="AJ36" s="19">
        <v>0</v>
      </c>
      <c r="AK36" s="19">
        <v>2</v>
      </c>
      <c r="AL36" s="19">
        <v>6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00000000000001" customHeight="1" thickBot="1" x14ac:dyDescent="0.25">
      <c r="B37" s="4" t="s">
        <v>223</v>
      </c>
      <c r="C37" s="19">
        <v>403</v>
      </c>
      <c r="D37" s="19">
        <v>42</v>
      </c>
      <c r="E37" s="19">
        <v>1</v>
      </c>
      <c r="F37" s="19">
        <v>4</v>
      </c>
      <c r="G37" s="19">
        <v>391</v>
      </c>
      <c r="H37" s="19">
        <v>633</v>
      </c>
      <c r="I37" s="19">
        <v>108</v>
      </c>
      <c r="J37" s="19">
        <v>21</v>
      </c>
      <c r="K37" s="19">
        <v>0</v>
      </c>
      <c r="L37" s="19">
        <v>4</v>
      </c>
      <c r="M37" s="19">
        <v>134</v>
      </c>
      <c r="N37" s="19">
        <v>6</v>
      </c>
      <c r="O37" s="19">
        <v>1</v>
      </c>
      <c r="P37" s="19">
        <v>0</v>
      </c>
      <c r="Q37" s="19">
        <v>0</v>
      </c>
      <c r="R37" s="19">
        <v>0</v>
      </c>
      <c r="S37" s="19">
        <v>0</v>
      </c>
      <c r="T37" s="19">
        <v>7</v>
      </c>
      <c r="U37" s="19">
        <v>220</v>
      </c>
      <c r="V37" s="19">
        <v>21</v>
      </c>
      <c r="W37" s="19">
        <v>1</v>
      </c>
      <c r="X37" s="19">
        <v>0</v>
      </c>
      <c r="Y37" s="19">
        <v>178</v>
      </c>
      <c r="Z37" s="19">
        <v>531</v>
      </c>
      <c r="AA37" s="19">
        <v>72</v>
      </c>
      <c r="AB37" s="19">
        <v>0</v>
      </c>
      <c r="AC37" s="19">
        <v>0</v>
      </c>
      <c r="AD37" s="19">
        <v>0</v>
      </c>
      <c r="AE37" s="19">
        <v>78</v>
      </c>
      <c r="AF37" s="19">
        <v>79</v>
      </c>
      <c r="AG37" s="19">
        <v>2</v>
      </c>
      <c r="AH37" s="19">
        <v>0</v>
      </c>
      <c r="AI37" s="19">
        <v>0</v>
      </c>
      <c r="AJ37" s="19">
        <v>0</v>
      </c>
      <c r="AK37" s="19">
        <v>1</v>
      </c>
      <c r="AL37" s="19">
        <v>9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1</v>
      </c>
    </row>
    <row r="38" spans="2:50" ht="20.100000000000001" customHeight="1" thickBot="1" x14ac:dyDescent="0.25">
      <c r="B38" s="4" t="s">
        <v>224</v>
      </c>
      <c r="C38" s="19">
        <v>599</v>
      </c>
      <c r="D38" s="19">
        <v>49</v>
      </c>
      <c r="E38" s="19">
        <v>27</v>
      </c>
      <c r="F38" s="19">
        <v>2</v>
      </c>
      <c r="G38" s="19">
        <v>682</v>
      </c>
      <c r="H38" s="19">
        <v>598</v>
      </c>
      <c r="I38" s="19">
        <v>245</v>
      </c>
      <c r="J38" s="19">
        <v>32</v>
      </c>
      <c r="K38" s="19">
        <v>0</v>
      </c>
      <c r="L38" s="19">
        <v>2</v>
      </c>
      <c r="M38" s="19">
        <v>287</v>
      </c>
      <c r="N38" s="19">
        <v>9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249</v>
      </c>
      <c r="V38" s="19">
        <v>16</v>
      </c>
      <c r="W38" s="19">
        <v>27</v>
      </c>
      <c r="X38" s="19">
        <v>0</v>
      </c>
      <c r="Y38" s="19">
        <v>292</v>
      </c>
      <c r="Z38" s="19">
        <v>388</v>
      </c>
      <c r="AA38" s="19">
        <v>87</v>
      </c>
      <c r="AB38" s="19">
        <v>0</v>
      </c>
      <c r="AC38" s="19">
        <v>0</v>
      </c>
      <c r="AD38" s="19">
        <v>0</v>
      </c>
      <c r="AE38" s="19">
        <v>78</v>
      </c>
      <c r="AF38" s="19">
        <v>177</v>
      </c>
      <c r="AG38" s="19">
        <v>17</v>
      </c>
      <c r="AH38" s="19">
        <v>1</v>
      </c>
      <c r="AI38" s="19">
        <v>0</v>
      </c>
      <c r="AJ38" s="19">
        <v>0</v>
      </c>
      <c r="AK38" s="19">
        <v>24</v>
      </c>
      <c r="AL38" s="19">
        <v>19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1</v>
      </c>
      <c r="AT38" s="19">
        <v>0</v>
      </c>
      <c r="AU38" s="19">
        <v>0</v>
      </c>
      <c r="AV38" s="19">
        <v>0</v>
      </c>
      <c r="AW38" s="19">
        <v>1</v>
      </c>
      <c r="AX38" s="19">
        <v>4</v>
      </c>
    </row>
    <row r="39" spans="2:50" ht="20.100000000000001" customHeight="1" thickBot="1" x14ac:dyDescent="0.25">
      <c r="B39" s="4" t="s">
        <v>225</v>
      </c>
      <c r="C39" s="19">
        <v>215</v>
      </c>
      <c r="D39" s="19">
        <v>5</v>
      </c>
      <c r="E39" s="19">
        <v>4</v>
      </c>
      <c r="F39" s="19">
        <v>0</v>
      </c>
      <c r="G39" s="19">
        <v>196</v>
      </c>
      <c r="H39" s="19">
        <v>778</v>
      </c>
      <c r="I39" s="19">
        <v>31</v>
      </c>
      <c r="J39" s="19">
        <v>1</v>
      </c>
      <c r="K39" s="19">
        <v>0</v>
      </c>
      <c r="L39" s="19">
        <v>0</v>
      </c>
      <c r="M39" s="19">
        <v>33</v>
      </c>
      <c r="N39" s="19">
        <v>4</v>
      </c>
      <c r="O39" s="19">
        <v>1</v>
      </c>
      <c r="P39" s="19">
        <v>0</v>
      </c>
      <c r="Q39" s="19">
        <v>0</v>
      </c>
      <c r="R39" s="19">
        <v>0</v>
      </c>
      <c r="S39" s="19">
        <v>0</v>
      </c>
      <c r="T39" s="19">
        <v>5</v>
      </c>
      <c r="U39" s="19">
        <v>136</v>
      </c>
      <c r="V39" s="19">
        <v>4</v>
      </c>
      <c r="W39" s="19">
        <v>3</v>
      </c>
      <c r="X39" s="19">
        <v>0</v>
      </c>
      <c r="Y39" s="19">
        <v>115</v>
      </c>
      <c r="Z39" s="19">
        <v>523</v>
      </c>
      <c r="AA39" s="19">
        <v>40</v>
      </c>
      <c r="AB39" s="19">
        <v>0</v>
      </c>
      <c r="AC39" s="19">
        <v>0</v>
      </c>
      <c r="AD39" s="19">
        <v>0</v>
      </c>
      <c r="AE39" s="19">
        <v>44</v>
      </c>
      <c r="AF39" s="19">
        <v>233</v>
      </c>
      <c r="AG39" s="19">
        <v>7</v>
      </c>
      <c r="AH39" s="19">
        <v>0</v>
      </c>
      <c r="AI39" s="19">
        <v>1</v>
      </c>
      <c r="AJ39" s="19">
        <v>0</v>
      </c>
      <c r="AK39" s="19">
        <v>3</v>
      </c>
      <c r="AL39" s="19">
        <v>13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1</v>
      </c>
      <c r="AX39" s="19">
        <v>0</v>
      </c>
    </row>
    <row r="40" spans="2:50" ht="20.100000000000001" customHeight="1" thickBot="1" x14ac:dyDescent="0.25">
      <c r="B40" s="4" t="s">
        <v>226</v>
      </c>
      <c r="C40" s="19">
        <v>230</v>
      </c>
      <c r="D40" s="19">
        <v>29</v>
      </c>
      <c r="E40" s="19">
        <v>2</v>
      </c>
      <c r="F40" s="19">
        <v>1</v>
      </c>
      <c r="G40" s="19">
        <v>198</v>
      </c>
      <c r="H40" s="19">
        <v>479</v>
      </c>
      <c r="I40" s="19">
        <v>92</v>
      </c>
      <c r="J40" s="19">
        <v>9</v>
      </c>
      <c r="K40" s="19">
        <v>0</v>
      </c>
      <c r="L40" s="19">
        <v>1</v>
      </c>
      <c r="M40" s="19">
        <v>103</v>
      </c>
      <c r="N40" s="19">
        <v>1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111</v>
      </c>
      <c r="V40" s="19">
        <v>20</v>
      </c>
      <c r="W40" s="19">
        <v>2</v>
      </c>
      <c r="X40" s="19">
        <v>0</v>
      </c>
      <c r="Y40" s="19">
        <v>66</v>
      </c>
      <c r="Z40" s="19">
        <v>405</v>
      </c>
      <c r="AA40" s="19">
        <v>21</v>
      </c>
      <c r="AB40" s="19">
        <v>0</v>
      </c>
      <c r="AC40" s="19">
        <v>0</v>
      </c>
      <c r="AD40" s="19">
        <v>0</v>
      </c>
      <c r="AE40" s="19">
        <v>25</v>
      </c>
      <c r="AF40" s="19">
        <v>70</v>
      </c>
      <c r="AG40" s="19">
        <v>5</v>
      </c>
      <c r="AH40" s="19">
        <v>0</v>
      </c>
      <c r="AI40" s="19">
        <v>0</v>
      </c>
      <c r="AJ40" s="19">
        <v>0</v>
      </c>
      <c r="AK40" s="19">
        <v>4</v>
      </c>
      <c r="AL40" s="19">
        <v>1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1</v>
      </c>
      <c r="AT40" s="19">
        <v>0</v>
      </c>
      <c r="AU40" s="19">
        <v>0</v>
      </c>
      <c r="AV40" s="19">
        <v>0</v>
      </c>
      <c r="AW40" s="19">
        <v>0</v>
      </c>
      <c r="AX40" s="19">
        <v>2</v>
      </c>
    </row>
    <row r="41" spans="2:50" ht="20.100000000000001" customHeight="1" thickBot="1" x14ac:dyDescent="0.25">
      <c r="B41" s="4" t="s">
        <v>227</v>
      </c>
      <c r="C41" s="19">
        <v>752</v>
      </c>
      <c r="D41" s="19">
        <v>93</v>
      </c>
      <c r="E41" s="19">
        <v>62</v>
      </c>
      <c r="F41" s="19">
        <v>11</v>
      </c>
      <c r="G41" s="19">
        <v>847</v>
      </c>
      <c r="H41" s="19">
        <v>2007</v>
      </c>
      <c r="I41" s="19">
        <v>288</v>
      </c>
      <c r="J41" s="19">
        <v>50</v>
      </c>
      <c r="K41" s="19">
        <v>4</v>
      </c>
      <c r="L41" s="19">
        <v>2</v>
      </c>
      <c r="M41" s="19">
        <v>358</v>
      </c>
      <c r="N41" s="19">
        <v>2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1</v>
      </c>
      <c r="U41" s="19">
        <v>307</v>
      </c>
      <c r="V41" s="19">
        <v>43</v>
      </c>
      <c r="W41" s="19">
        <v>58</v>
      </c>
      <c r="X41" s="19">
        <v>8</v>
      </c>
      <c r="Y41" s="19">
        <v>346</v>
      </c>
      <c r="Z41" s="19">
        <v>1497</v>
      </c>
      <c r="AA41" s="19">
        <v>125</v>
      </c>
      <c r="AB41" s="19">
        <v>0</v>
      </c>
      <c r="AC41" s="19">
        <v>0</v>
      </c>
      <c r="AD41" s="19">
        <v>1</v>
      </c>
      <c r="AE41" s="19">
        <v>111</v>
      </c>
      <c r="AF41" s="19">
        <v>466</v>
      </c>
      <c r="AG41" s="19">
        <v>32</v>
      </c>
      <c r="AH41" s="19">
        <v>0</v>
      </c>
      <c r="AI41" s="19">
        <v>0</v>
      </c>
      <c r="AJ41" s="19">
        <v>0</v>
      </c>
      <c r="AK41" s="19">
        <v>32</v>
      </c>
      <c r="AL41" s="19">
        <v>40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1</v>
      </c>
    </row>
    <row r="42" spans="2:50" ht="20.100000000000001" customHeight="1" thickBot="1" x14ac:dyDescent="0.25">
      <c r="B42" s="4" t="s">
        <v>228</v>
      </c>
      <c r="C42" s="19">
        <v>6109</v>
      </c>
      <c r="D42" s="19">
        <v>308</v>
      </c>
      <c r="E42" s="19">
        <v>169</v>
      </c>
      <c r="F42" s="19">
        <v>15</v>
      </c>
      <c r="G42" s="19">
        <v>5949</v>
      </c>
      <c r="H42" s="19">
        <v>9434</v>
      </c>
      <c r="I42" s="19">
        <v>1952</v>
      </c>
      <c r="J42" s="19">
        <v>113</v>
      </c>
      <c r="K42" s="19">
        <v>5</v>
      </c>
      <c r="L42" s="19">
        <v>0</v>
      </c>
      <c r="M42" s="19">
        <v>2055</v>
      </c>
      <c r="N42" s="19">
        <v>25</v>
      </c>
      <c r="O42" s="19">
        <v>62</v>
      </c>
      <c r="P42" s="19">
        <v>0</v>
      </c>
      <c r="Q42" s="19">
        <v>0</v>
      </c>
      <c r="R42" s="19">
        <v>0</v>
      </c>
      <c r="S42" s="19">
        <v>46</v>
      </c>
      <c r="T42" s="19">
        <v>179</v>
      </c>
      <c r="U42" s="19">
        <v>2777</v>
      </c>
      <c r="V42" s="19">
        <v>195</v>
      </c>
      <c r="W42" s="19">
        <v>164</v>
      </c>
      <c r="X42" s="19">
        <v>15</v>
      </c>
      <c r="Y42" s="19">
        <v>2488</v>
      </c>
      <c r="Z42" s="19">
        <v>6555</v>
      </c>
      <c r="AA42" s="19">
        <v>1186</v>
      </c>
      <c r="AB42" s="19">
        <v>0</v>
      </c>
      <c r="AC42" s="19">
        <v>0</v>
      </c>
      <c r="AD42" s="19">
        <v>0</v>
      </c>
      <c r="AE42" s="19">
        <v>1247</v>
      </c>
      <c r="AF42" s="19">
        <v>2445</v>
      </c>
      <c r="AG42" s="19">
        <v>123</v>
      </c>
      <c r="AH42" s="19">
        <v>0</v>
      </c>
      <c r="AI42" s="19">
        <v>0</v>
      </c>
      <c r="AJ42" s="19">
        <v>0</v>
      </c>
      <c r="AK42" s="19">
        <v>106</v>
      </c>
      <c r="AL42" s="19">
        <v>189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9</v>
      </c>
      <c r="AT42" s="19">
        <v>0</v>
      </c>
      <c r="AU42" s="19">
        <v>0</v>
      </c>
      <c r="AV42" s="19">
        <v>0</v>
      </c>
      <c r="AW42" s="19">
        <v>7</v>
      </c>
      <c r="AX42" s="19">
        <v>41</v>
      </c>
    </row>
    <row r="43" spans="2:50" ht="20.100000000000001" customHeight="1" thickBot="1" x14ac:dyDescent="0.25">
      <c r="B43" s="4" t="s">
        <v>229</v>
      </c>
      <c r="C43" s="19">
        <v>926</v>
      </c>
      <c r="D43" s="19">
        <v>65</v>
      </c>
      <c r="E43" s="19">
        <v>5</v>
      </c>
      <c r="F43" s="19">
        <v>5</v>
      </c>
      <c r="G43" s="19">
        <v>859</v>
      </c>
      <c r="H43" s="19">
        <v>1407</v>
      </c>
      <c r="I43" s="19">
        <v>346</v>
      </c>
      <c r="J43" s="19">
        <v>65</v>
      </c>
      <c r="K43" s="19">
        <v>0</v>
      </c>
      <c r="L43" s="19">
        <v>0</v>
      </c>
      <c r="M43" s="19">
        <v>403</v>
      </c>
      <c r="N43" s="19">
        <v>44</v>
      </c>
      <c r="O43" s="19">
        <v>5</v>
      </c>
      <c r="P43" s="19">
        <v>0</v>
      </c>
      <c r="Q43" s="19">
        <v>0</v>
      </c>
      <c r="R43" s="19">
        <v>0</v>
      </c>
      <c r="S43" s="19">
        <v>1</v>
      </c>
      <c r="T43" s="19">
        <v>13</v>
      </c>
      <c r="U43" s="19">
        <v>363</v>
      </c>
      <c r="V43" s="19">
        <v>0</v>
      </c>
      <c r="W43" s="19">
        <v>5</v>
      </c>
      <c r="X43" s="19">
        <v>4</v>
      </c>
      <c r="Y43" s="19">
        <v>257</v>
      </c>
      <c r="Z43" s="19">
        <v>1003</v>
      </c>
      <c r="AA43" s="19">
        <v>189</v>
      </c>
      <c r="AB43" s="19">
        <v>0</v>
      </c>
      <c r="AC43" s="19">
        <v>0</v>
      </c>
      <c r="AD43" s="19">
        <v>0</v>
      </c>
      <c r="AE43" s="19">
        <v>174</v>
      </c>
      <c r="AF43" s="19">
        <v>326</v>
      </c>
      <c r="AG43" s="19">
        <v>23</v>
      </c>
      <c r="AH43" s="19">
        <v>0</v>
      </c>
      <c r="AI43" s="19">
        <v>0</v>
      </c>
      <c r="AJ43" s="19">
        <v>1</v>
      </c>
      <c r="AK43" s="19">
        <v>24</v>
      </c>
      <c r="AL43" s="19">
        <v>19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2</v>
      </c>
    </row>
    <row r="44" spans="2:50" ht="20.100000000000001" customHeight="1" thickBot="1" x14ac:dyDescent="0.25">
      <c r="B44" s="4" t="s">
        <v>230</v>
      </c>
      <c r="C44" s="19">
        <v>577</v>
      </c>
      <c r="D44" s="19">
        <v>66</v>
      </c>
      <c r="E44" s="19">
        <v>5</v>
      </c>
      <c r="F44" s="19">
        <v>0</v>
      </c>
      <c r="G44" s="19">
        <v>562</v>
      </c>
      <c r="H44" s="19">
        <v>651</v>
      </c>
      <c r="I44" s="19">
        <v>217</v>
      </c>
      <c r="J44" s="19">
        <v>28</v>
      </c>
      <c r="K44" s="19">
        <v>4</v>
      </c>
      <c r="L44" s="19">
        <v>0</v>
      </c>
      <c r="M44" s="19">
        <v>245</v>
      </c>
      <c r="N44" s="19">
        <v>4</v>
      </c>
      <c r="O44" s="19">
        <v>1</v>
      </c>
      <c r="P44" s="19">
        <v>0</v>
      </c>
      <c r="Q44" s="19">
        <v>0</v>
      </c>
      <c r="R44" s="19">
        <v>0</v>
      </c>
      <c r="S44" s="19">
        <v>1</v>
      </c>
      <c r="T44" s="19">
        <v>2</v>
      </c>
      <c r="U44" s="19">
        <v>268</v>
      </c>
      <c r="V44" s="19">
        <v>38</v>
      </c>
      <c r="W44" s="19">
        <v>1</v>
      </c>
      <c r="X44" s="19">
        <v>0</v>
      </c>
      <c r="Y44" s="19">
        <v>232</v>
      </c>
      <c r="Z44" s="19">
        <v>425</v>
      </c>
      <c r="AA44" s="19">
        <v>65</v>
      </c>
      <c r="AB44" s="19">
        <v>0</v>
      </c>
      <c r="AC44" s="19">
        <v>0</v>
      </c>
      <c r="AD44" s="19">
        <v>0</v>
      </c>
      <c r="AE44" s="19">
        <v>56</v>
      </c>
      <c r="AF44" s="19">
        <v>212</v>
      </c>
      <c r="AG44" s="19">
        <v>26</v>
      </c>
      <c r="AH44" s="19">
        <v>0</v>
      </c>
      <c r="AI44" s="19">
        <v>0</v>
      </c>
      <c r="AJ44" s="19">
        <v>0</v>
      </c>
      <c r="AK44" s="19">
        <v>28</v>
      </c>
      <c r="AL44" s="19">
        <v>7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1</v>
      </c>
    </row>
    <row r="45" spans="2:50" ht="20.100000000000001" customHeight="1" thickBot="1" x14ac:dyDescent="0.25">
      <c r="B45" s="4" t="s">
        <v>231</v>
      </c>
      <c r="C45" s="19">
        <v>987</v>
      </c>
      <c r="D45" s="19">
        <v>143</v>
      </c>
      <c r="E45" s="19">
        <v>37</v>
      </c>
      <c r="F45" s="19">
        <v>4</v>
      </c>
      <c r="G45" s="19">
        <v>1107</v>
      </c>
      <c r="H45" s="19">
        <v>1221</v>
      </c>
      <c r="I45" s="19">
        <v>444</v>
      </c>
      <c r="J45" s="19">
        <v>86</v>
      </c>
      <c r="K45" s="19">
        <v>2</v>
      </c>
      <c r="L45" s="19">
        <v>1</v>
      </c>
      <c r="M45" s="19">
        <v>519</v>
      </c>
      <c r="N45" s="19">
        <v>23</v>
      </c>
      <c r="O45" s="19">
        <v>14</v>
      </c>
      <c r="P45" s="19">
        <v>0</v>
      </c>
      <c r="Q45" s="19">
        <v>0</v>
      </c>
      <c r="R45" s="19">
        <v>0</v>
      </c>
      <c r="S45" s="19">
        <v>10</v>
      </c>
      <c r="T45" s="19">
        <v>24</v>
      </c>
      <c r="U45" s="19">
        <v>339</v>
      </c>
      <c r="V45" s="19">
        <v>57</v>
      </c>
      <c r="W45" s="19">
        <v>35</v>
      </c>
      <c r="X45" s="19">
        <v>2</v>
      </c>
      <c r="Y45" s="19">
        <v>353</v>
      </c>
      <c r="Z45" s="19">
        <v>890</v>
      </c>
      <c r="AA45" s="19">
        <v>177</v>
      </c>
      <c r="AB45" s="19">
        <v>0</v>
      </c>
      <c r="AC45" s="19">
        <v>0</v>
      </c>
      <c r="AD45" s="19">
        <v>1</v>
      </c>
      <c r="AE45" s="19">
        <v>207</v>
      </c>
      <c r="AF45" s="19">
        <v>271</v>
      </c>
      <c r="AG45" s="19">
        <v>11</v>
      </c>
      <c r="AH45" s="19">
        <v>0</v>
      </c>
      <c r="AI45" s="19">
        <v>0</v>
      </c>
      <c r="AJ45" s="19">
        <v>0</v>
      </c>
      <c r="AK45" s="19">
        <v>14</v>
      </c>
      <c r="AL45" s="19">
        <v>6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2</v>
      </c>
      <c r="AT45" s="19">
        <v>0</v>
      </c>
      <c r="AU45" s="19">
        <v>0</v>
      </c>
      <c r="AV45" s="19">
        <v>0</v>
      </c>
      <c r="AW45" s="19">
        <v>4</v>
      </c>
      <c r="AX45" s="19">
        <v>7</v>
      </c>
    </row>
    <row r="46" spans="2:50" ht="20.100000000000001" customHeight="1" thickBot="1" x14ac:dyDescent="0.25">
      <c r="B46" s="4" t="s">
        <v>232</v>
      </c>
      <c r="C46" s="19">
        <v>3580</v>
      </c>
      <c r="D46" s="19">
        <v>268</v>
      </c>
      <c r="E46" s="19">
        <v>59</v>
      </c>
      <c r="F46" s="19">
        <v>0</v>
      </c>
      <c r="G46" s="19">
        <v>3709</v>
      </c>
      <c r="H46" s="19">
        <v>2073</v>
      </c>
      <c r="I46" s="19">
        <v>1219</v>
      </c>
      <c r="J46" s="19">
        <v>166</v>
      </c>
      <c r="K46" s="19">
        <v>2</v>
      </c>
      <c r="L46" s="19">
        <v>0</v>
      </c>
      <c r="M46" s="19">
        <v>1389</v>
      </c>
      <c r="N46" s="19">
        <v>7</v>
      </c>
      <c r="O46" s="19">
        <v>3</v>
      </c>
      <c r="P46" s="19">
        <v>0</v>
      </c>
      <c r="Q46" s="19">
        <v>0</v>
      </c>
      <c r="R46" s="19">
        <v>0</v>
      </c>
      <c r="S46" s="19">
        <v>6</v>
      </c>
      <c r="T46" s="19">
        <v>11</v>
      </c>
      <c r="U46" s="19">
        <v>1616</v>
      </c>
      <c r="V46" s="19">
        <v>101</v>
      </c>
      <c r="W46" s="19">
        <v>57</v>
      </c>
      <c r="X46" s="19">
        <v>0</v>
      </c>
      <c r="Y46" s="19">
        <v>1532</v>
      </c>
      <c r="Z46" s="19">
        <v>1520</v>
      </c>
      <c r="AA46" s="19">
        <v>649</v>
      </c>
      <c r="AB46" s="19">
        <v>0</v>
      </c>
      <c r="AC46" s="19">
        <v>0</v>
      </c>
      <c r="AD46" s="19">
        <v>0</v>
      </c>
      <c r="AE46" s="19">
        <v>685</v>
      </c>
      <c r="AF46" s="19">
        <v>470</v>
      </c>
      <c r="AG46" s="19">
        <v>93</v>
      </c>
      <c r="AH46" s="19">
        <v>1</v>
      </c>
      <c r="AI46" s="19">
        <v>0</v>
      </c>
      <c r="AJ46" s="19">
        <v>0</v>
      </c>
      <c r="AK46" s="19">
        <v>96</v>
      </c>
      <c r="AL46" s="19">
        <v>60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1</v>
      </c>
      <c r="AX46" s="19">
        <v>5</v>
      </c>
    </row>
    <row r="47" spans="2:50" ht="20.100000000000001" customHeight="1" thickBot="1" x14ac:dyDescent="0.25">
      <c r="B47" s="4" t="s">
        <v>233</v>
      </c>
      <c r="C47" s="19">
        <v>886</v>
      </c>
      <c r="D47" s="19">
        <v>67</v>
      </c>
      <c r="E47" s="19">
        <v>3</v>
      </c>
      <c r="F47" s="19">
        <v>0</v>
      </c>
      <c r="G47" s="19">
        <v>961</v>
      </c>
      <c r="H47" s="19">
        <v>885</v>
      </c>
      <c r="I47" s="19">
        <v>355</v>
      </c>
      <c r="J47" s="19">
        <v>67</v>
      </c>
      <c r="K47" s="19">
        <v>1</v>
      </c>
      <c r="L47" s="19">
        <v>0</v>
      </c>
      <c r="M47" s="19">
        <v>424</v>
      </c>
      <c r="N47" s="19">
        <v>4</v>
      </c>
      <c r="O47" s="19">
        <v>1</v>
      </c>
      <c r="P47" s="19">
        <v>0</v>
      </c>
      <c r="Q47" s="19">
        <v>0</v>
      </c>
      <c r="R47" s="19">
        <v>0</v>
      </c>
      <c r="S47" s="19">
        <v>2</v>
      </c>
      <c r="T47" s="19">
        <v>16</v>
      </c>
      <c r="U47" s="19">
        <v>369</v>
      </c>
      <c r="V47" s="19">
        <v>0</v>
      </c>
      <c r="W47" s="19">
        <v>2</v>
      </c>
      <c r="X47" s="19">
        <v>0</v>
      </c>
      <c r="Y47" s="19">
        <v>370</v>
      </c>
      <c r="Z47" s="19">
        <v>660</v>
      </c>
      <c r="AA47" s="19">
        <v>151</v>
      </c>
      <c r="AB47" s="19">
        <v>0</v>
      </c>
      <c r="AC47" s="19">
        <v>0</v>
      </c>
      <c r="AD47" s="19">
        <v>0</v>
      </c>
      <c r="AE47" s="19">
        <v>154</v>
      </c>
      <c r="AF47" s="19">
        <v>190</v>
      </c>
      <c r="AG47" s="19">
        <v>10</v>
      </c>
      <c r="AH47" s="19">
        <v>0</v>
      </c>
      <c r="AI47" s="19">
        <v>0</v>
      </c>
      <c r="AJ47" s="19">
        <v>0</v>
      </c>
      <c r="AK47" s="19">
        <v>11</v>
      </c>
      <c r="AL47" s="19">
        <v>7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8</v>
      </c>
    </row>
    <row r="48" spans="2:50" ht="20.100000000000001" customHeight="1" thickBot="1" x14ac:dyDescent="0.25">
      <c r="B48" s="4" t="s">
        <v>234</v>
      </c>
      <c r="C48" s="19">
        <v>3713</v>
      </c>
      <c r="D48" s="19">
        <v>154</v>
      </c>
      <c r="E48" s="19">
        <v>296</v>
      </c>
      <c r="F48" s="19">
        <v>4</v>
      </c>
      <c r="G48" s="19">
        <v>3937</v>
      </c>
      <c r="H48" s="19">
        <v>3939</v>
      </c>
      <c r="I48" s="19">
        <v>944</v>
      </c>
      <c r="J48" s="19">
        <v>105</v>
      </c>
      <c r="K48" s="19">
        <v>7</v>
      </c>
      <c r="L48" s="19">
        <v>0</v>
      </c>
      <c r="M48" s="19">
        <v>1058</v>
      </c>
      <c r="N48" s="19">
        <v>38</v>
      </c>
      <c r="O48" s="19">
        <v>4</v>
      </c>
      <c r="P48" s="19">
        <v>0</v>
      </c>
      <c r="Q48" s="19">
        <v>0</v>
      </c>
      <c r="R48" s="19">
        <v>0</v>
      </c>
      <c r="S48" s="19">
        <v>11</v>
      </c>
      <c r="T48" s="19">
        <v>38</v>
      </c>
      <c r="U48" s="19">
        <v>2304</v>
      </c>
      <c r="V48" s="19">
        <v>43</v>
      </c>
      <c r="W48" s="19">
        <v>289</v>
      </c>
      <c r="X48" s="19">
        <v>3</v>
      </c>
      <c r="Y48" s="19">
        <v>2397</v>
      </c>
      <c r="Z48" s="19">
        <v>2481</v>
      </c>
      <c r="AA48" s="19">
        <v>303</v>
      </c>
      <c r="AB48" s="19">
        <v>0</v>
      </c>
      <c r="AC48" s="19">
        <v>0</v>
      </c>
      <c r="AD48" s="19">
        <v>1</v>
      </c>
      <c r="AE48" s="19">
        <v>303</v>
      </c>
      <c r="AF48" s="19">
        <v>1244</v>
      </c>
      <c r="AG48" s="19">
        <v>155</v>
      </c>
      <c r="AH48" s="19">
        <v>6</v>
      </c>
      <c r="AI48" s="19">
        <v>0</v>
      </c>
      <c r="AJ48" s="19">
        <v>0</v>
      </c>
      <c r="AK48" s="19">
        <v>167</v>
      </c>
      <c r="AL48" s="19">
        <v>125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3</v>
      </c>
      <c r="AT48" s="19">
        <v>0</v>
      </c>
      <c r="AU48" s="19">
        <v>0</v>
      </c>
      <c r="AV48" s="19">
        <v>0</v>
      </c>
      <c r="AW48" s="19">
        <v>1</v>
      </c>
      <c r="AX48" s="19">
        <v>13</v>
      </c>
    </row>
    <row r="49" spans="2:50" ht="20.100000000000001" customHeight="1" thickBot="1" x14ac:dyDescent="0.25">
      <c r="B49" s="4" t="s">
        <v>235</v>
      </c>
      <c r="C49" s="19">
        <v>562</v>
      </c>
      <c r="D49" s="19">
        <v>109</v>
      </c>
      <c r="E49" s="19">
        <v>24</v>
      </c>
      <c r="F49" s="19">
        <v>4</v>
      </c>
      <c r="G49" s="19">
        <v>574</v>
      </c>
      <c r="H49" s="19">
        <v>1300</v>
      </c>
      <c r="I49" s="19">
        <v>138</v>
      </c>
      <c r="J49" s="19">
        <v>15</v>
      </c>
      <c r="K49" s="19">
        <v>1</v>
      </c>
      <c r="L49" s="19">
        <v>0</v>
      </c>
      <c r="M49" s="19">
        <v>149</v>
      </c>
      <c r="N49" s="19">
        <v>9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4</v>
      </c>
      <c r="U49" s="19">
        <v>328</v>
      </c>
      <c r="V49" s="19">
        <v>94</v>
      </c>
      <c r="W49" s="19">
        <v>23</v>
      </c>
      <c r="X49" s="19">
        <v>4</v>
      </c>
      <c r="Y49" s="19">
        <v>339</v>
      </c>
      <c r="Z49" s="19">
        <v>914</v>
      </c>
      <c r="AA49" s="19">
        <v>84</v>
      </c>
      <c r="AB49" s="19">
        <v>0</v>
      </c>
      <c r="AC49" s="19">
        <v>0</v>
      </c>
      <c r="AD49" s="19">
        <v>0</v>
      </c>
      <c r="AE49" s="19">
        <v>72</v>
      </c>
      <c r="AF49" s="19">
        <v>361</v>
      </c>
      <c r="AG49" s="19">
        <v>12</v>
      </c>
      <c r="AH49" s="19">
        <v>0</v>
      </c>
      <c r="AI49" s="19">
        <v>0</v>
      </c>
      <c r="AJ49" s="19">
        <v>0</v>
      </c>
      <c r="AK49" s="19">
        <v>14</v>
      </c>
      <c r="AL49" s="19">
        <v>12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</row>
    <row r="50" spans="2:50" ht="20.100000000000001" customHeight="1" thickBot="1" x14ac:dyDescent="0.25">
      <c r="B50" s="4" t="s">
        <v>236</v>
      </c>
      <c r="C50" s="19">
        <v>423</v>
      </c>
      <c r="D50" s="19">
        <v>125</v>
      </c>
      <c r="E50" s="19">
        <v>10</v>
      </c>
      <c r="F50" s="19">
        <v>1</v>
      </c>
      <c r="G50" s="19">
        <v>545</v>
      </c>
      <c r="H50" s="19">
        <v>232</v>
      </c>
      <c r="I50" s="19">
        <v>169</v>
      </c>
      <c r="J50" s="19">
        <v>75</v>
      </c>
      <c r="K50" s="19">
        <v>0</v>
      </c>
      <c r="L50" s="19">
        <v>0</v>
      </c>
      <c r="M50" s="19">
        <v>244</v>
      </c>
      <c r="N50" s="19">
        <v>3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1</v>
      </c>
      <c r="U50" s="19">
        <v>134</v>
      </c>
      <c r="V50" s="19">
        <v>50</v>
      </c>
      <c r="W50" s="19">
        <v>10</v>
      </c>
      <c r="X50" s="19">
        <v>1</v>
      </c>
      <c r="Y50" s="19">
        <v>225</v>
      </c>
      <c r="Z50" s="19">
        <v>111</v>
      </c>
      <c r="AA50" s="19">
        <v>110</v>
      </c>
      <c r="AB50" s="19">
        <v>0</v>
      </c>
      <c r="AC50" s="19">
        <v>0</v>
      </c>
      <c r="AD50" s="19">
        <v>0</v>
      </c>
      <c r="AE50" s="19">
        <v>67</v>
      </c>
      <c r="AF50" s="19">
        <v>116</v>
      </c>
      <c r="AG50" s="19">
        <v>10</v>
      </c>
      <c r="AH50" s="19">
        <v>0</v>
      </c>
      <c r="AI50" s="19">
        <v>0</v>
      </c>
      <c r="AJ50" s="19">
        <v>0</v>
      </c>
      <c r="AK50" s="19">
        <v>9</v>
      </c>
      <c r="AL50" s="19">
        <v>1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</row>
    <row r="51" spans="2:50" ht="20.100000000000001" customHeight="1" thickBot="1" x14ac:dyDescent="0.25">
      <c r="B51" s="4" t="s">
        <v>237</v>
      </c>
      <c r="C51" s="19">
        <v>906</v>
      </c>
      <c r="D51" s="19">
        <v>223</v>
      </c>
      <c r="E51" s="19">
        <v>7</v>
      </c>
      <c r="F51" s="19">
        <v>1</v>
      </c>
      <c r="G51" s="19">
        <v>1030</v>
      </c>
      <c r="H51" s="19">
        <v>2643</v>
      </c>
      <c r="I51" s="19">
        <v>294</v>
      </c>
      <c r="J51" s="19">
        <v>93</v>
      </c>
      <c r="K51" s="19">
        <v>0</v>
      </c>
      <c r="L51" s="19">
        <v>1</v>
      </c>
      <c r="M51" s="19">
        <v>391</v>
      </c>
      <c r="N51" s="19">
        <v>3</v>
      </c>
      <c r="O51" s="19">
        <v>4</v>
      </c>
      <c r="P51" s="19">
        <v>0</v>
      </c>
      <c r="Q51" s="19">
        <v>0</v>
      </c>
      <c r="R51" s="19">
        <v>0</v>
      </c>
      <c r="S51" s="19">
        <v>1</v>
      </c>
      <c r="T51" s="19">
        <v>10</v>
      </c>
      <c r="U51" s="19">
        <v>418</v>
      </c>
      <c r="V51" s="19">
        <v>130</v>
      </c>
      <c r="W51" s="19">
        <v>7</v>
      </c>
      <c r="X51" s="19">
        <v>0</v>
      </c>
      <c r="Y51" s="19">
        <v>475</v>
      </c>
      <c r="Z51" s="19">
        <v>2012</v>
      </c>
      <c r="AA51" s="19">
        <v>161</v>
      </c>
      <c r="AB51" s="19">
        <v>0</v>
      </c>
      <c r="AC51" s="19">
        <v>0</v>
      </c>
      <c r="AD51" s="19">
        <v>0</v>
      </c>
      <c r="AE51" s="19">
        <v>135</v>
      </c>
      <c r="AF51" s="19">
        <v>589</v>
      </c>
      <c r="AG51" s="19">
        <v>28</v>
      </c>
      <c r="AH51" s="19">
        <v>0</v>
      </c>
      <c r="AI51" s="19">
        <v>0</v>
      </c>
      <c r="AJ51" s="19">
        <v>0</v>
      </c>
      <c r="AK51" s="19">
        <v>27</v>
      </c>
      <c r="AL51" s="19">
        <v>17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1</v>
      </c>
      <c r="AT51" s="19">
        <v>0</v>
      </c>
      <c r="AU51" s="19">
        <v>0</v>
      </c>
      <c r="AV51" s="19">
        <v>0</v>
      </c>
      <c r="AW51" s="19">
        <v>1</v>
      </c>
      <c r="AX51" s="19">
        <v>12</v>
      </c>
    </row>
    <row r="52" spans="2:50" ht="20.100000000000001" customHeight="1" thickBot="1" x14ac:dyDescent="0.25">
      <c r="B52" s="4" t="s">
        <v>238</v>
      </c>
      <c r="C52" s="19">
        <v>240</v>
      </c>
      <c r="D52" s="19">
        <v>16</v>
      </c>
      <c r="E52" s="19">
        <v>0</v>
      </c>
      <c r="F52" s="19">
        <v>0</v>
      </c>
      <c r="G52" s="19">
        <v>270</v>
      </c>
      <c r="H52" s="19">
        <v>456</v>
      </c>
      <c r="I52" s="19">
        <v>62</v>
      </c>
      <c r="J52" s="19">
        <v>7</v>
      </c>
      <c r="K52" s="19">
        <v>0</v>
      </c>
      <c r="L52" s="19">
        <v>0</v>
      </c>
      <c r="M52" s="19">
        <v>69</v>
      </c>
      <c r="N52" s="19">
        <v>4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2</v>
      </c>
      <c r="U52" s="19">
        <v>138</v>
      </c>
      <c r="V52" s="19">
        <v>9</v>
      </c>
      <c r="W52" s="19">
        <v>0</v>
      </c>
      <c r="X52" s="19">
        <v>0</v>
      </c>
      <c r="Y52" s="19">
        <v>162</v>
      </c>
      <c r="Z52" s="19">
        <v>306</v>
      </c>
      <c r="AA52" s="19">
        <v>36</v>
      </c>
      <c r="AB52" s="19">
        <v>0</v>
      </c>
      <c r="AC52" s="19">
        <v>0</v>
      </c>
      <c r="AD52" s="19">
        <v>0</v>
      </c>
      <c r="AE52" s="19">
        <v>35</v>
      </c>
      <c r="AF52" s="19">
        <v>130</v>
      </c>
      <c r="AG52" s="19">
        <v>4</v>
      </c>
      <c r="AH52" s="19">
        <v>0</v>
      </c>
      <c r="AI52" s="19">
        <v>0</v>
      </c>
      <c r="AJ52" s="19">
        <v>0</v>
      </c>
      <c r="AK52" s="19">
        <v>4</v>
      </c>
      <c r="AL52" s="19">
        <v>14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00000000000001" customHeight="1" thickBot="1" x14ac:dyDescent="0.25">
      <c r="B53" s="4" t="s">
        <v>239</v>
      </c>
      <c r="C53" s="19">
        <v>268</v>
      </c>
      <c r="D53" s="19">
        <v>34</v>
      </c>
      <c r="E53" s="19">
        <v>11</v>
      </c>
      <c r="F53" s="19">
        <v>3</v>
      </c>
      <c r="G53" s="19">
        <v>281</v>
      </c>
      <c r="H53" s="19">
        <v>355</v>
      </c>
      <c r="I53" s="19">
        <v>51</v>
      </c>
      <c r="J53" s="19">
        <v>0</v>
      </c>
      <c r="K53" s="19">
        <v>0</v>
      </c>
      <c r="L53" s="19">
        <v>0</v>
      </c>
      <c r="M53" s="19">
        <v>51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1</v>
      </c>
      <c r="U53" s="19">
        <v>153</v>
      </c>
      <c r="V53" s="19">
        <v>34</v>
      </c>
      <c r="W53" s="19">
        <v>11</v>
      </c>
      <c r="X53" s="19">
        <v>1</v>
      </c>
      <c r="Y53" s="19">
        <v>167</v>
      </c>
      <c r="Z53" s="19">
        <v>255</v>
      </c>
      <c r="AA53" s="19">
        <v>48</v>
      </c>
      <c r="AB53" s="19">
        <v>0</v>
      </c>
      <c r="AC53" s="19">
        <v>0</v>
      </c>
      <c r="AD53" s="19">
        <v>2</v>
      </c>
      <c r="AE53" s="19">
        <v>47</v>
      </c>
      <c r="AF53" s="19">
        <v>85</v>
      </c>
      <c r="AG53" s="19">
        <v>16</v>
      </c>
      <c r="AH53" s="19">
        <v>0</v>
      </c>
      <c r="AI53" s="19">
        <v>0</v>
      </c>
      <c r="AJ53" s="19">
        <v>0</v>
      </c>
      <c r="AK53" s="19">
        <v>16</v>
      </c>
      <c r="AL53" s="19">
        <v>14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</row>
    <row r="54" spans="2:50" ht="20.100000000000001" customHeight="1" thickBot="1" x14ac:dyDescent="0.25">
      <c r="B54" s="4" t="s">
        <v>240</v>
      </c>
      <c r="C54" s="19">
        <v>711</v>
      </c>
      <c r="D54" s="19">
        <v>153</v>
      </c>
      <c r="E54" s="19">
        <v>39</v>
      </c>
      <c r="F54" s="19">
        <v>0</v>
      </c>
      <c r="G54" s="19">
        <v>927</v>
      </c>
      <c r="H54" s="19">
        <v>888</v>
      </c>
      <c r="I54" s="19">
        <v>236</v>
      </c>
      <c r="J54" s="19">
        <v>41</v>
      </c>
      <c r="K54" s="19">
        <v>4</v>
      </c>
      <c r="L54" s="19">
        <v>0</v>
      </c>
      <c r="M54" s="19">
        <v>280</v>
      </c>
      <c r="N54" s="19">
        <v>19</v>
      </c>
      <c r="O54" s="19">
        <v>1</v>
      </c>
      <c r="P54" s="19">
        <v>0</v>
      </c>
      <c r="Q54" s="19">
        <v>0</v>
      </c>
      <c r="R54" s="19">
        <v>0</v>
      </c>
      <c r="S54" s="19">
        <v>0</v>
      </c>
      <c r="T54" s="19">
        <v>5</v>
      </c>
      <c r="U54" s="19">
        <v>354</v>
      </c>
      <c r="V54" s="19">
        <v>112</v>
      </c>
      <c r="W54" s="19">
        <v>35</v>
      </c>
      <c r="X54" s="19">
        <v>0</v>
      </c>
      <c r="Y54" s="19">
        <v>513</v>
      </c>
      <c r="Z54" s="19">
        <v>653</v>
      </c>
      <c r="AA54" s="19">
        <v>106</v>
      </c>
      <c r="AB54" s="19">
        <v>0</v>
      </c>
      <c r="AC54" s="19">
        <v>0</v>
      </c>
      <c r="AD54" s="19">
        <v>0</v>
      </c>
      <c r="AE54" s="19">
        <v>121</v>
      </c>
      <c r="AF54" s="19">
        <v>177</v>
      </c>
      <c r="AG54" s="19">
        <v>14</v>
      </c>
      <c r="AH54" s="19">
        <v>0</v>
      </c>
      <c r="AI54" s="19">
        <v>0</v>
      </c>
      <c r="AJ54" s="19">
        <v>0</v>
      </c>
      <c r="AK54" s="19">
        <v>13</v>
      </c>
      <c r="AL54" s="19">
        <v>32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2</v>
      </c>
    </row>
    <row r="55" spans="2:50" ht="20.100000000000001" customHeight="1" thickBot="1" x14ac:dyDescent="0.25">
      <c r="B55" s="4" t="s">
        <v>241</v>
      </c>
      <c r="C55" s="19">
        <v>9537</v>
      </c>
      <c r="D55" s="19">
        <v>1192</v>
      </c>
      <c r="E55" s="19">
        <v>372</v>
      </c>
      <c r="F55" s="19">
        <v>93</v>
      </c>
      <c r="G55" s="19">
        <v>10288</v>
      </c>
      <c r="H55" s="19">
        <v>7906</v>
      </c>
      <c r="I55" s="19">
        <v>1747</v>
      </c>
      <c r="J55" s="19">
        <v>224</v>
      </c>
      <c r="K55" s="19">
        <v>7</v>
      </c>
      <c r="L55" s="19">
        <v>1</v>
      </c>
      <c r="M55" s="19">
        <v>1977</v>
      </c>
      <c r="N55" s="19">
        <v>23</v>
      </c>
      <c r="O55" s="19">
        <v>23</v>
      </c>
      <c r="P55" s="19">
        <v>2</v>
      </c>
      <c r="Q55" s="19">
        <v>0</v>
      </c>
      <c r="R55" s="19">
        <v>1</v>
      </c>
      <c r="S55" s="19">
        <v>18</v>
      </c>
      <c r="T55" s="19">
        <v>85</v>
      </c>
      <c r="U55" s="19">
        <v>6375</v>
      </c>
      <c r="V55" s="19">
        <v>948</v>
      </c>
      <c r="W55" s="19">
        <v>360</v>
      </c>
      <c r="X55" s="19">
        <v>65</v>
      </c>
      <c r="Y55" s="19">
        <v>6953</v>
      </c>
      <c r="Z55" s="19">
        <v>5494</v>
      </c>
      <c r="AA55" s="19">
        <v>1275</v>
      </c>
      <c r="AB55" s="19">
        <v>0</v>
      </c>
      <c r="AC55" s="19">
        <v>0</v>
      </c>
      <c r="AD55" s="19">
        <v>26</v>
      </c>
      <c r="AE55" s="19">
        <v>1197</v>
      </c>
      <c r="AF55" s="19">
        <v>2115</v>
      </c>
      <c r="AG55" s="19">
        <v>116</v>
      </c>
      <c r="AH55" s="19">
        <v>17</v>
      </c>
      <c r="AI55" s="19">
        <v>5</v>
      </c>
      <c r="AJ55" s="19">
        <v>0</v>
      </c>
      <c r="AK55" s="19">
        <v>137</v>
      </c>
      <c r="AL55" s="19">
        <v>171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1</v>
      </c>
      <c r="AT55" s="19">
        <v>1</v>
      </c>
      <c r="AU55" s="19">
        <v>0</v>
      </c>
      <c r="AV55" s="19">
        <v>0</v>
      </c>
      <c r="AW55" s="19">
        <v>6</v>
      </c>
      <c r="AX55" s="19">
        <v>18</v>
      </c>
    </row>
    <row r="56" spans="2:50" ht="20.100000000000001" customHeight="1" thickBot="1" x14ac:dyDescent="0.25">
      <c r="B56" s="4" t="s">
        <v>242</v>
      </c>
      <c r="C56" s="19">
        <v>2012</v>
      </c>
      <c r="D56" s="19">
        <v>387</v>
      </c>
      <c r="E56" s="19">
        <v>97</v>
      </c>
      <c r="F56" s="19">
        <v>33</v>
      </c>
      <c r="G56" s="19">
        <v>2250</v>
      </c>
      <c r="H56" s="19">
        <v>3020</v>
      </c>
      <c r="I56" s="19">
        <v>904</v>
      </c>
      <c r="J56" s="19">
        <v>247</v>
      </c>
      <c r="K56" s="19">
        <v>2</v>
      </c>
      <c r="L56" s="19">
        <v>13</v>
      </c>
      <c r="M56" s="19">
        <v>1165</v>
      </c>
      <c r="N56" s="19">
        <v>9</v>
      </c>
      <c r="O56" s="19">
        <v>4</v>
      </c>
      <c r="P56" s="19">
        <v>0</v>
      </c>
      <c r="Q56" s="19">
        <v>0</v>
      </c>
      <c r="R56" s="19">
        <v>1</v>
      </c>
      <c r="S56" s="19">
        <v>4</v>
      </c>
      <c r="T56" s="19">
        <v>33</v>
      </c>
      <c r="U56" s="19">
        <v>835</v>
      </c>
      <c r="V56" s="19">
        <v>139</v>
      </c>
      <c r="W56" s="19">
        <v>95</v>
      </c>
      <c r="X56" s="19">
        <v>14</v>
      </c>
      <c r="Y56" s="19">
        <v>816</v>
      </c>
      <c r="Z56" s="19">
        <v>2494</v>
      </c>
      <c r="AA56" s="19">
        <v>201</v>
      </c>
      <c r="AB56" s="19">
        <v>0</v>
      </c>
      <c r="AC56" s="19">
        <v>0</v>
      </c>
      <c r="AD56" s="19">
        <v>5</v>
      </c>
      <c r="AE56" s="19">
        <v>195</v>
      </c>
      <c r="AF56" s="19">
        <v>424</v>
      </c>
      <c r="AG56" s="19">
        <v>66</v>
      </c>
      <c r="AH56" s="19">
        <v>1</v>
      </c>
      <c r="AI56" s="19">
        <v>0</v>
      </c>
      <c r="AJ56" s="19">
        <v>0</v>
      </c>
      <c r="AK56" s="19">
        <v>69</v>
      </c>
      <c r="AL56" s="19">
        <v>55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2</v>
      </c>
      <c r="AT56" s="19">
        <v>0</v>
      </c>
      <c r="AU56" s="19">
        <v>0</v>
      </c>
      <c r="AV56" s="19">
        <v>0</v>
      </c>
      <c r="AW56" s="19">
        <v>1</v>
      </c>
      <c r="AX56" s="19">
        <v>5</v>
      </c>
    </row>
    <row r="57" spans="2:50" ht="20.100000000000001" customHeight="1" thickBot="1" x14ac:dyDescent="0.25">
      <c r="B57" s="4" t="s">
        <v>243</v>
      </c>
      <c r="C57" s="19">
        <v>777</v>
      </c>
      <c r="D57" s="19">
        <v>30</v>
      </c>
      <c r="E57" s="19">
        <v>0</v>
      </c>
      <c r="F57" s="19">
        <v>5</v>
      </c>
      <c r="G57" s="19">
        <v>695</v>
      </c>
      <c r="H57" s="19">
        <v>882</v>
      </c>
      <c r="I57" s="19">
        <v>152</v>
      </c>
      <c r="J57" s="19">
        <v>1</v>
      </c>
      <c r="K57" s="19">
        <v>0</v>
      </c>
      <c r="L57" s="19">
        <v>0</v>
      </c>
      <c r="M57" s="19">
        <v>154</v>
      </c>
      <c r="N57" s="19">
        <v>2</v>
      </c>
      <c r="O57" s="19">
        <v>5</v>
      </c>
      <c r="P57" s="19">
        <v>0</v>
      </c>
      <c r="Q57" s="19">
        <v>0</v>
      </c>
      <c r="R57" s="19">
        <v>0</v>
      </c>
      <c r="S57" s="19">
        <v>1</v>
      </c>
      <c r="T57" s="19">
        <v>11</v>
      </c>
      <c r="U57" s="19">
        <v>529</v>
      </c>
      <c r="V57" s="19">
        <v>29</v>
      </c>
      <c r="W57" s="19">
        <v>0</v>
      </c>
      <c r="X57" s="19">
        <v>5</v>
      </c>
      <c r="Y57" s="19">
        <v>440</v>
      </c>
      <c r="Z57" s="19">
        <v>732</v>
      </c>
      <c r="AA57" s="19">
        <v>77</v>
      </c>
      <c r="AB57" s="19">
        <v>0</v>
      </c>
      <c r="AC57" s="19">
        <v>0</v>
      </c>
      <c r="AD57" s="19">
        <v>0</v>
      </c>
      <c r="AE57" s="19">
        <v>86</v>
      </c>
      <c r="AF57" s="19">
        <v>126</v>
      </c>
      <c r="AG57" s="19">
        <v>14</v>
      </c>
      <c r="AH57" s="19">
        <v>0</v>
      </c>
      <c r="AI57" s="19">
        <v>0</v>
      </c>
      <c r="AJ57" s="19">
        <v>0</v>
      </c>
      <c r="AK57" s="19">
        <v>14</v>
      </c>
      <c r="AL57" s="19">
        <v>11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</row>
    <row r="58" spans="2:50" ht="20.100000000000001" customHeight="1" thickBot="1" x14ac:dyDescent="0.25">
      <c r="B58" s="4" t="s">
        <v>244</v>
      </c>
      <c r="C58" s="19">
        <v>324</v>
      </c>
      <c r="D58" s="19">
        <v>50</v>
      </c>
      <c r="E58" s="19">
        <v>10</v>
      </c>
      <c r="F58" s="19">
        <v>0</v>
      </c>
      <c r="G58" s="19">
        <v>303</v>
      </c>
      <c r="H58" s="19">
        <v>1382</v>
      </c>
      <c r="I58" s="19">
        <v>81</v>
      </c>
      <c r="J58" s="19">
        <v>7</v>
      </c>
      <c r="K58" s="19">
        <v>3</v>
      </c>
      <c r="L58" s="19">
        <v>0</v>
      </c>
      <c r="M58" s="19">
        <v>91</v>
      </c>
      <c r="N58" s="19">
        <v>0</v>
      </c>
      <c r="O58" s="19">
        <v>2</v>
      </c>
      <c r="P58" s="19">
        <v>0</v>
      </c>
      <c r="Q58" s="19">
        <v>0</v>
      </c>
      <c r="R58" s="19">
        <v>0</v>
      </c>
      <c r="S58" s="19">
        <v>0</v>
      </c>
      <c r="T58" s="19">
        <v>4</v>
      </c>
      <c r="U58" s="19">
        <v>196</v>
      </c>
      <c r="V58" s="19">
        <v>43</v>
      </c>
      <c r="W58" s="19">
        <v>7</v>
      </c>
      <c r="X58" s="19">
        <v>0</v>
      </c>
      <c r="Y58" s="19">
        <v>174</v>
      </c>
      <c r="Z58" s="19">
        <v>1291</v>
      </c>
      <c r="AA58" s="19">
        <v>40</v>
      </c>
      <c r="AB58" s="19">
        <v>0</v>
      </c>
      <c r="AC58" s="19">
        <v>0</v>
      </c>
      <c r="AD58" s="19">
        <v>0</v>
      </c>
      <c r="AE58" s="19">
        <v>33</v>
      </c>
      <c r="AF58" s="19">
        <v>86</v>
      </c>
      <c r="AG58" s="19">
        <v>4</v>
      </c>
      <c r="AH58" s="19">
        <v>0</v>
      </c>
      <c r="AI58" s="19">
        <v>0</v>
      </c>
      <c r="AJ58" s="19">
        <v>0</v>
      </c>
      <c r="AK58" s="19">
        <v>5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1</v>
      </c>
      <c r="AT58" s="19">
        <v>0</v>
      </c>
      <c r="AU58" s="19">
        <v>0</v>
      </c>
      <c r="AV58" s="19">
        <v>0</v>
      </c>
      <c r="AW58" s="19">
        <v>0</v>
      </c>
      <c r="AX58" s="19">
        <v>1</v>
      </c>
    </row>
    <row r="59" spans="2:50" ht="20.100000000000001" customHeight="1" thickBot="1" x14ac:dyDescent="0.25">
      <c r="B59" s="4" t="s">
        <v>270</v>
      </c>
      <c r="C59" s="19">
        <v>622</v>
      </c>
      <c r="D59" s="19">
        <v>35</v>
      </c>
      <c r="E59" s="19">
        <v>11</v>
      </c>
      <c r="F59" s="19">
        <v>3</v>
      </c>
      <c r="G59" s="19">
        <v>522</v>
      </c>
      <c r="H59" s="19">
        <v>1001</v>
      </c>
      <c r="I59" s="19">
        <v>135</v>
      </c>
      <c r="J59" s="19">
        <v>0</v>
      </c>
      <c r="K59" s="19">
        <v>0</v>
      </c>
      <c r="L59" s="19">
        <v>0</v>
      </c>
      <c r="M59" s="19">
        <v>135</v>
      </c>
      <c r="N59" s="19">
        <v>2</v>
      </c>
      <c r="O59" s="19">
        <v>2</v>
      </c>
      <c r="P59" s="19">
        <v>0</v>
      </c>
      <c r="Q59" s="19">
        <v>0</v>
      </c>
      <c r="R59" s="19">
        <v>0</v>
      </c>
      <c r="S59" s="19">
        <v>3</v>
      </c>
      <c r="T59" s="19">
        <v>6</v>
      </c>
      <c r="U59" s="19">
        <v>391</v>
      </c>
      <c r="V59" s="19">
        <v>35</v>
      </c>
      <c r="W59" s="19">
        <v>11</v>
      </c>
      <c r="X59" s="19">
        <v>0</v>
      </c>
      <c r="Y59" s="19">
        <v>290</v>
      </c>
      <c r="Z59" s="19">
        <v>860</v>
      </c>
      <c r="AA59" s="19">
        <v>88</v>
      </c>
      <c r="AB59" s="19">
        <v>0</v>
      </c>
      <c r="AC59" s="19">
        <v>0</v>
      </c>
      <c r="AD59" s="19">
        <v>3</v>
      </c>
      <c r="AE59" s="19">
        <v>89</v>
      </c>
      <c r="AF59" s="19">
        <v>128</v>
      </c>
      <c r="AG59" s="19">
        <v>6</v>
      </c>
      <c r="AH59" s="19">
        <v>0</v>
      </c>
      <c r="AI59" s="19">
        <v>0</v>
      </c>
      <c r="AJ59" s="19">
        <v>0</v>
      </c>
      <c r="AK59" s="19">
        <v>5</v>
      </c>
      <c r="AL59" s="19">
        <v>5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00000000000001" customHeight="1" thickBot="1" x14ac:dyDescent="0.25">
      <c r="B60" s="4" t="s">
        <v>246</v>
      </c>
      <c r="C60" s="19">
        <v>1085</v>
      </c>
      <c r="D60" s="19">
        <v>155</v>
      </c>
      <c r="E60" s="19">
        <v>50</v>
      </c>
      <c r="F60" s="19">
        <v>2</v>
      </c>
      <c r="G60" s="19">
        <v>1210</v>
      </c>
      <c r="H60" s="19">
        <v>1206</v>
      </c>
      <c r="I60" s="19">
        <v>342</v>
      </c>
      <c r="J60" s="19">
        <v>80</v>
      </c>
      <c r="K60" s="19">
        <v>9</v>
      </c>
      <c r="L60" s="19">
        <v>0</v>
      </c>
      <c r="M60" s="19">
        <v>417</v>
      </c>
      <c r="N60" s="19">
        <v>20</v>
      </c>
      <c r="O60" s="19">
        <v>4</v>
      </c>
      <c r="P60" s="19">
        <v>0</v>
      </c>
      <c r="Q60" s="19">
        <v>0</v>
      </c>
      <c r="R60" s="19">
        <v>0</v>
      </c>
      <c r="S60" s="19">
        <v>4</v>
      </c>
      <c r="T60" s="19">
        <v>17</v>
      </c>
      <c r="U60" s="19">
        <v>520</v>
      </c>
      <c r="V60" s="19">
        <v>73</v>
      </c>
      <c r="W60" s="19">
        <v>41</v>
      </c>
      <c r="X60" s="19">
        <v>2</v>
      </c>
      <c r="Y60" s="19">
        <v>564</v>
      </c>
      <c r="Z60" s="19">
        <v>904</v>
      </c>
      <c r="AA60" s="19">
        <v>170</v>
      </c>
      <c r="AB60" s="19">
        <v>0</v>
      </c>
      <c r="AC60" s="19">
        <v>0</v>
      </c>
      <c r="AD60" s="19">
        <v>0</v>
      </c>
      <c r="AE60" s="19">
        <v>180</v>
      </c>
      <c r="AF60" s="19">
        <v>238</v>
      </c>
      <c r="AG60" s="19">
        <v>49</v>
      </c>
      <c r="AH60" s="19">
        <v>2</v>
      </c>
      <c r="AI60" s="19">
        <v>0</v>
      </c>
      <c r="AJ60" s="19">
        <v>0</v>
      </c>
      <c r="AK60" s="19">
        <v>45</v>
      </c>
      <c r="AL60" s="19">
        <v>27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</row>
    <row r="61" spans="2:50" ht="20.100000000000001" customHeight="1" thickBot="1" x14ac:dyDescent="0.25">
      <c r="B61" s="4" t="s">
        <v>247</v>
      </c>
      <c r="C61" s="19">
        <v>323</v>
      </c>
      <c r="D61" s="19">
        <v>50</v>
      </c>
      <c r="E61" s="19">
        <v>1</v>
      </c>
      <c r="F61" s="19">
        <v>2</v>
      </c>
      <c r="G61" s="19">
        <v>331</v>
      </c>
      <c r="H61" s="19">
        <v>574</v>
      </c>
      <c r="I61" s="19">
        <v>144</v>
      </c>
      <c r="J61" s="19">
        <v>32</v>
      </c>
      <c r="K61" s="19">
        <v>0</v>
      </c>
      <c r="L61" s="19">
        <v>1</v>
      </c>
      <c r="M61" s="19">
        <v>173</v>
      </c>
      <c r="N61" s="19">
        <v>4</v>
      </c>
      <c r="O61" s="19">
        <v>1</v>
      </c>
      <c r="P61" s="19">
        <v>0</v>
      </c>
      <c r="Q61" s="19">
        <v>0</v>
      </c>
      <c r="R61" s="19">
        <v>0</v>
      </c>
      <c r="S61" s="19">
        <v>0</v>
      </c>
      <c r="T61" s="19">
        <v>9</v>
      </c>
      <c r="U61" s="19">
        <v>97</v>
      </c>
      <c r="V61" s="19">
        <v>18</v>
      </c>
      <c r="W61" s="19">
        <v>1</v>
      </c>
      <c r="X61" s="19">
        <v>1</v>
      </c>
      <c r="Y61" s="19">
        <v>87</v>
      </c>
      <c r="Z61" s="19">
        <v>400</v>
      </c>
      <c r="AA61" s="19">
        <v>80</v>
      </c>
      <c r="AB61" s="19">
        <v>0</v>
      </c>
      <c r="AC61" s="19">
        <v>0</v>
      </c>
      <c r="AD61" s="19">
        <v>0</v>
      </c>
      <c r="AE61" s="19">
        <v>70</v>
      </c>
      <c r="AF61" s="19">
        <v>161</v>
      </c>
      <c r="AG61" s="19">
        <v>1</v>
      </c>
      <c r="AH61" s="19">
        <v>0</v>
      </c>
      <c r="AI61" s="19">
        <v>0</v>
      </c>
      <c r="AJ61" s="19">
        <v>0</v>
      </c>
      <c r="AK61" s="19">
        <v>1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</row>
    <row r="62" spans="2:50" ht="20.100000000000001" customHeight="1" thickBot="1" x14ac:dyDescent="0.25">
      <c r="B62" s="7" t="s">
        <v>22</v>
      </c>
      <c r="C62" s="9">
        <f>SUM(C12:C61)</f>
        <v>58022</v>
      </c>
      <c r="D62" s="9">
        <f t="shared" ref="D62:AX62" si="0">SUM(D12:D61)</f>
        <v>7408</v>
      </c>
      <c r="E62" s="9">
        <f t="shared" si="0"/>
        <v>2791</v>
      </c>
      <c r="F62" s="9">
        <f t="shared" si="0"/>
        <v>270</v>
      </c>
      <c r="G62" s="9">
        <f t="shared" si="0"/>
        <v>63283</v>
      </c>
      <c r="H62" s="9">
        <f t="shared" si="0"/>
        <v>68197</v>
      </c>
      <c r="I62" s="9">
        <f t="shared" si="0"/>
        <v>18622</v>
      </c>
      <c r="J62" s="9">
        <f t="shared" si="0"/>
        <v>2728</v>
      </c>
      <c r="K62" s="9">
        <f t="shared" si="0"/>
        <v>108</v>
      </c>
      <c r="L62" s="9">
        <f t="shared" si="0"/>
        <v>38</v>
      </c>
      <c r="M62" s="9">
        <f t="shared" si="0"/>
        <v>21441</v>
      </c>
      <c r="N62" s="9">
        <f t="shared" si="0"/>
        <v>559</v>
      </c>
      <c r="O62" s="9">
        <f t="shared" si="0"/>
        <v>182</v>
      </c>
      <c r="P62" s="9">
        <f t="shared" si="0"/>
        <v>2</v>
      </c>
      <c r="Q62" s="9">
        <f t="shared" si="0"/>
        <v>0</v>
      </c>
      <c r="R62" s="9">
        <f t="shared" si="0"/>
        <v>7</v>
      </c>
      <c r="S62" s="9">
        <f t="shared" si="0"/>
        <v>145</v>
      </c>
      <c r="T62" s="9">
        <f t="shared" si="0"/>
        <v>642</v>
      </c>
      <c r="U62" s="9">
        <f t="shared" si="0"/>
        <v>29309</v>
      </c>
      <c r="V62" s="9">
        <f t="shared" si="0"/>
        <v>4637</v>
      </c>
      <c r="W62" s="9">
        <f t="shared" si="0"/>
        <v>2663</v>
      </c>
      <c r="X62" s="9">
        <f t="shared" si="0"/>
        <v>168</v>
      </c>
      <c r="Y62" s="9">
        <f t="shared" si="0"/>
        <v>31777</v>
      </c>
      <c r="Z62" s="9">
        <f t="shared" si="0"/>
        <v>49091</v>
      </c>
      <c r="AA62" s="9">
        <f t="shared" si="0"/>
        <v>8162</v>
      </c>
      <c r="AB62" s="9">
        <f t="shared" si="0"/>
        <v>0</v>
      </c>
      <c r="AC62" s="9">
        <f t="shared" si="0"/>
        <v>0</v>
      </c>
      <c r="AD62" s="9">
        <f t="shared" si="0"/>
        <v>54</v>
      </c>
      <c r="AE62" s="9">
        <f t="shared" si="0"/>
        <v>8222</v>
      </c>
      <c r="AF62" s="9">
        <f t="shared" si="0"/>
        <v>16247</v>
      </c>
      <c r="AG62" s="9">
        <f t="shared" si="0"/>
        <v>1721</v>
      </c>
      <c r="AH62" s="9">
        <f t="shared" si="0"/>
        <v>40</v>
      </c>
      <c r="AI62" s="9">
        <f t="shared" si="0"/>
        <v>20</v>
      </c>
      <c r="AJ62" s="9">
        <f t="shared" si="0"/>
        <v>3</v>
      </c>
      <c r="AK62" s="9">
        <f t="shared" si="0"/>
        <v>1669</v>
      </c>
      <c r="AL62" s="9">
        <f t="shared" si="0"/>
        <v>1505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26</v>
      </c>
      <c r="AT62" s="9">
        <f t="shared" si="0"/>
        <v>1</v>
      </c>
      <c r="AU62" s="9">
        <f t="shared" si="0"/>
        <v>0</v>
      </c>
      <c r="AV62" s="9">
        <f t="shared" si="0"/>
        <v>0</v>
      </c>
      <c r="AW62" s="9">
        <f t="shared" si="0"/>
        <v>29</v>
      </c>
      <c r="AX62" s="9">
        <f t="shared" si="0"/>
        <v>153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91" t="s">
        <v>289</v>
      </c>
      <c r="D9" s="92"/>
      <c r="E9" s="92"/>
      <c r="F9" s="92"/>
      <c r="G9" s="92"/>
      <c r="H9" s="92"/>
      <c r="I9" s="92"/>
      <c r="J9" s="92"/>
    </row>
    <row r="10" spans="2:10" ht="43.5" thickBot="1" x14ac:dyDescent="0.25">
      <c r="B10" s="24"/>
      <c r="C10" s="22" t="s">
        <v>123</v>
      </c>
      <c r="D10" s="22" t="s">
        <v>124</v>
      </c>
      <c r="E10" s="22" t="s">
        <v>125</v>
      </c>
      <c r="F10" s="22" t="s">
        <v>282</v>
      </c>
      <c r="G10" s="20" t="s">
        <v>279</v>
      </c>
      <c r="H10" s="20" t="s">
        <v>283</v>
      </c>
      <c r="I10" s="20" t="s">
        <v>280</v>
      </c>
      <c r="J10" s="20" t="s">
        <v>281</v>
      </c>
    </row>
    <row r="11" spans="2:10" ht="20.100000000000001" customHeight="1" thickBot="1" x14ac:dyDescent="0.25">
      <c r="B11" s="3" t="s">
        <v>198</v>
      </c>
      <c r="C11" s="61">
        <f>'Relación Víctima_Denunciado '!C11/'Relación Víctima_Denunciado '!$L11</f>
        <v>0.2389937106918239</v>
      </c>
      <c r="D11" s="61">
        <f>'Relación Víctima_Denunciado '!D11/'Relación Víctima_Denunciado '!$L11</f>
        <v>0.17295597484276728</v>
      </c>
      <c r="E11" s="61">
        <f>'Relación Víctima_Denunciado '!E11/'Relación Víctima_Denunciado '!$L11</f>
        <v>0.25471698113207547</v>
      </c>
      <c r="F11" s="61">
        <f>'Relación Víctima_Denunciado '!F11/'Relación Víctima_Denunciado '!$L11</f>
        <v>0.33333333333333331</v>
      </c>
      <c r="G11" s="61">
        <f>'Relación Víctima_Denunciado '!H11/'Relación Víctima_Denunciado '!$L11</f>
        <v>0</v>
      </c>
      <c r="H11" s="61">
        <f>('Relación Víctima_Denunciado '!I11/'Relación Víctima_Denunciado '!$L11)</f>
        <v>0</v>
      </c>
      <c r="I11" s="61">
        <f>('Relación Víctima_Denunciado '!J11/'Relación Víctima_Denunciado '!$L11)</f>
        <v>0</v>
      </c>
      <c r="J11" s="61">
        <f>('Relación Víctima_Denunciado '!K11/'Relación Víctima_Denunciado '!$L11)</f>
        <v>0</v>
      </c>
    </row>
    <row r="12" spans="2:10" ht="20.100000000000001" customHeight="1" thickBot="1" x14ac:dyDescent="0.25">
      <c r="B12" s="4" t="s">
        <v>199</v>
      </c>
      <c r="C12" s="61">
        <f>'Relación Víctima_Denunciado '!C12/'Relación Víctima_Denunciado '!$L12</f>
        <v>0.2</v>
      </c>
      <c r="D12" s="61">
        <f>'Relación Víctima_Denunciado '!D12/'Relación Víctima_Denunciado '!$L12</f>
        <v>8.3018867924528297E-2</v>
      </c>
      <c r="E12" s="61">
        <f>'Relación Víctima_Denunciado '!E12/'Relación Víctima_Denunciado '!$L12</f>
        <v>0.25660377358490566</v>
      </c>
      <c r="F12" s="61">
        <f>'Relación Víctima_Denunciado '!F12/'Relación Víctima_Denunciado '!$L12</f>
        <v>0.4188679245283019</v>
      </c>
      <c r="G12" s="61">
        <f>'Relación Víctima_Denunciado '!H12/'Relación Víctima_Denunciado '!$L12</f>
        <v>4.1509433962264149E-2</v>
      </c>
      <c r="H12" s="61">
        <f>('Relación Víctima_Denunciado '!I12/'Relación Víctima_Denunciado '!$L12)</f>
        <v>0</v>
      </c>
      <c r="I12" s="61">
        <f>('Relación Víctima_Denunciado '!J12/'Relación Víctima_Denunciado '!$L12)</f>
        <v>0</v>
      </c>
      <c r="J12" s="61">
        <f>('Relación Víctima_Denunciado '!K12/'Relación Víctima_Denunciado '!$L12)</f>
        <v>0</v>
      </c>
    </row>
    <row r="13" spans="2:10" ht="20.100000000000001" customHeight="1" thickBot="1" x14ac:dyDescent="0.25">
      <c r="B13" s="4" t="s">
        <v>200</v>
      </c>
      <c r="C13" s="61">
        <f>'Relación Víctima_Denunciado '!C13/'Relación Víctima_Denunciado '!$L13</f>
        <v>0.19266055045871561</v>
      </c>
      <c r="D13" s="61">
        <f>'Relación Víctima_Denunciado '!D13/'Relación Víctima_Denunciado '!$L13</f>
        <v>0.10091743119266056</v>
      </c>
      <c r="E13" s="61">
        <f>'Relación Víctima_Denunciado '!E13/'Relación Víctima_Denunciado '!$L13</f>
        <v>0.11926605504587157</v>
      </c>
      <c r="F13" s="61">
        <f>'Relación Víctima_Denunciado '!F13/'Relación Víctima_Denunciado '!$L13</f>
        <v>0.58715596330275233</v>
      </c>
      <c r="G13" s="61">
        <f>'Relación Víctima_Denunciado '!H13/'Relación Víctima_Denunciado '!$L13</f>
        <v>0</v>
      </c>
      <c r="H13" s="61">
        <f>('Relación Víctima_Denunciado '!I13/'Relación Víctima_Denunciado '!$L13)</f>
        <v>0</v>
      </c>
      <c r="I13" s="61">
        <f>('Relación Víctima_Denunciado '!J13/'Relación Víctima_Denunciado '!$L13)</f>
        <v>0</v>
      </c>
      <c r="J13" s="61">
        <f>('Relación Víctima_Denunciado '!K13/'Relación Víctima_Denunciado '!$L13)</f>
        <v>0</v>
      </c>
    </row>
    <row r="14" spans="2:10" ht="20.100000000000001" customHeight="1" thickBot="1" x14ac:dyDescent="0.25">
      <c r="B14" s="4" t="s">
        <v>201</v>
      </c>
      <c r="C14" s="61">
        <f>'Relación Víctima_Denunciado '!C14/'Relación Víctima_Denunciado '!$L14</f>
        <v>0.16929133858267717</v>
      </c>
      <c r="D14" s="61">
        <f>'Relación Víctima_Denunciado '!D14/'Relación Víctima_Denunciado '!$L14</f>
        <v>7.4803149606299218E-2</v>
      </c>
      <c r="E14" s="61">
        <f>'Relación Víctima_Denunciado '!E14/'Relación Víctima_Denunciado '!$L14</f>
        <v>0.31496062992125984</v>
      </c>
      <c r="F14" s="61">
        <f>'Relación Víctima_Denunciado '!F14/'Relación Víctima_Denunciado '!$L14</f>
        <v>0.44094488188976377</v>
      </c>
      <c r="G14" s="61">
        <f>'Relación Víctima_Denunciado '!H14/'Relación Víctima_Denunciado '!$L14</f>
        <v>0</v>
      </c>
      <c r="H14" s="61">
        <f>('Relación Víctima_Denunciado '!I14/'Relación Víctima_Denunciado '!$L14)</f>
        <v>0</v>
      </c>
      <c r="I14" s="61">
        <f>('Relación Víctima_Denunciado '!J14/'Relación Víctima_Denunciado '!$L14)</f>
        <v>0</v>
      </c>
      <c r="J14" s="61">
        <f>('Relación Víctima_Denunciado '!K14/'Relación Víctima_Denunciado '!$L14)</f>
        <v>0</v>
      </c>
    </row>
    <row r="15" spans="2:10" ht="20.100000000000001" customHeight="1" thickBot="1" x14ac:dyDescent="0.25">
      <c r="B15" s="4" t="s">
        <v>202</v>
      </c>
      <c r="C15" s="61">
        <f>'Relación Víctima_Denunciado '!C15/'Relación Víctima_Denunciado '!$L15</f>
        <v>4.4585987261146494E-2</v>
      </c>
      <c r="D15" s="61">
        <f>'Relación Víctima_Denunciado '!D15/'Relación Víctima_Denunciado '!$L15</f>
        <v>1.2738853503184714E-2</v>
      </c>
      <c r="E15" s="61">
        <f>'Relación Víctima_Denunciado '!E15/'Relación Víctima_Denunciado '!$L15</f>
        <v>0.12101910828025478</v>
      </c>
      <c r="F15" s="61">
        <f>'Relación Víctima_Denunciado '!F15/'Relación Víctima_Denunciado '!$L15</f>
        <v>0.82165605095541405</v>
      </c>
      <c r="G15" s="61">
        <f>'Relación Víctima_Denunciado '!H15/'Relación Víctima_Denunciado '!$L15</f>
        <v>0</v>
      </c>
      <c r="H15" s="61">
        <f>('Relación Víctima_Denunciado '!I15/'Relación Víctima_Denunciado '!$L15)</f>
        <v>0</v>
      </c>
      <c r="I15" s="61">
        <f>('Relación Víctima_Denunciado '!J15/'Relación Víctima_Denunciado '!$L15)</f>
        <v>0</v>
      </c>
      <c r="J15" s="61">
        <f>('Relación Víctima_Denunciado '!K15/'Relación Víctima_Denunciado '!$L15)</f>
        <v>0</v>
      </c>
    </row>
    <row r="16" spans="2:10" ht="20.100000000000001" customHeight="1" thickBot="1" x14ac:dyDescent="0.25">
      <c r="B16" s="4" t="s">
        <v>203</v>
      </c>
      <c r="C16" s="61">
        <f>'Relación Víctima_Denunciado '!C16/'Relación Víctima_Denunciado '!$L16</f>
        <v>0.11206896551724138</v>
      </c>
      <c r="D16" s="61">
        <f>'Relación Víctima_Denunciado '!D16/'Relación Víctima_Denunciado '!$L16</f>
        <v>0.12931034482758622</v>
      </c>
      <c r="E16" s="61">
        <f>'Relación Víctima_Denunciado '!E16/'Relación Víctima_Denunciado '!$L16</f>
        <v>0.23275862068965517</v>
      </c>
      <c r="F16" s="61">
        <f>'Relación Víctima_Denunciado '!F16/'Relación Víctima_Denunciado '!$L16</f>
        <v>0.52586206896551724</v>
      </c>
      <c r="G16" s="61">
        <f>'Relación Víctima_Denunciado '!H16/'Relación Víctima_Denunciado '!$L16</f>
        <v>0</v>
      </c>
      <c r="H16" s="61">
        <f>('Relación Víctima_Denunciado '!I16/'Relación Víctima_Denunciado '!$L16)</f>
        <v>0</v>
      </c>
      <c r="I16" s="61">
        <f>('Relación Víctima_Denunciado '!J16/'Relación Víctima_Denunciado '!$L16)</f>
        <v>0</v>
      </c>
      <c r="J16" s="61">
        <f>('Relación Víctima_Denunciado '!K16/'Relación Víctima_Denunciado '!$L16)</f>
        <v>0</v>
      </c>
    </row>
    <row r="17" spans="2:10" ht="20.100000000000001" customHeight="1" thickBot="1" x14ac:dyDescent="0.25">
      <c r="B17" s="4" t="s">
        <v>204</v>
      </c>
      <c r="C17" s="61">
        <f>'Relación Víctima_Denunciado '!C17/'Relación Víctima_Denunciado '!$L17</f>
        <v>0.19675925925925927</v>
      </c>
      <c r="D17" s="61">
        <f>'Relación Víctima_Denunciado '!D17/'Relación Víctima_Denunciado '!$L17</f>
        <v>0.15509259259259259</v>
      </c>
      <c r="E17" s="61">
        <f>'Relación Víctima_Denunciado '!E17/'Relación Víctima_Denunciado '!$L17</f>
        <v>0.23148148148148148</v>
      </c>
      <c r="F17" s="61">
        <f>'Relación Víctima_Denunciado '!F17/'Relación Víctima_Denunciado '!$L17</f>
        <v>0.39814814814814814</v>
      </c>
      <c r="G17" s="61">
        <f>'Relación Víctima_Denunciado '!H17/'Relación Víctima_Denunciado '!$L17</f>
        <v>9.2592592592592587E-3</v>
      </c>
      <c r="H17" s="61">
        <f>('Relación Víctima_Denunciado '!I17/'Relación Víctima_Denunciado '!$L17)</f>
        <v>9.2592592592592587E-3</v>
      </c>
      <c r="I17" s="61">
        <f>('Relación Víctima_Denunciado '!J17/'Relación Víctima_Denunciado '!$L17)</f>
        <v>0</v>
      </c>
      <c r="J17" s="61">
        <f>('Relación Víctima_Denunciado '!K17/'Relación Víctima_Denunciado '!$L17)</f>
        <v>0</v>
      </c>
    </row>
    <row r="18" spans="2:10" ht="20.100000000000001" customHeight="1" thickBot="1" x14ac:dyDescent="0.25">
      <c r="B18" s="4" t="s">
        <v>205</v>
      </c>
      <c r="C18" s="61">
        <f>'Relación Víctima_Denunciado '!C18/'Relación Víctima_Denunciado '!$L18</f>
        <v>0.10294117647058823</v>
      </c>
      <c r="D18" s="61">
        <f>'Relación Víctima_Denunciado '!D18/'Relación Víctima_Denunciado '!$L18</f>
        <v>7.3529411764705885E-2</v>
      </c>
      <c r="E18" s="61">
        <f>'Relación Víctima_Denunciado '!E18/'Relación Víctima_Denunciado '!$L18</f>
        <v>0.25210084033613445</v>
      </c>
      <c r="F18" s="61">
        <f>'Relación Víctima_Denunciado '!F18/'Relación Víctima_Denunciado '!$L18</f>
        <v>0.5714285714285714</v>
      </c>
      <c r="G18" s="61">
        <f>'Relación Víctima_Denunciado '!H18/'Relación Víctima_Denunciado '!$L18</f>
        <v>0</v>
      </c>
      <c r="H18" s="61">
        <f>('Relación Víctima_Denunciado '!I18/'Relación Víctima_Denunciado '!$L18)</f>
        <v>0</v>
      </c>
      <c r="I18" s="61">
        <f>('Relación Víctima_Denunciado '!J18/'Relación Víctima_Denunciado '!$L18)</f>
        <v>0</v>
      </c>
      <c r="J18" s="61">
        <f>('Relación Víctima_Denunciado '!K18/'Relación Víctima_Denunciado '!$L18)</f>
        <v>0</v>
      </c>
    </row>
    <row r="19" spans="2:10" ht="20.100000000000001" customHeight="1" thickBot="1" x14ac:dyDescent="0.25">
      <c r="B19" s="4" t="s">
        <v>206</v>
      </c>
      <c r="C19" s="61">
        <f>'Relación Víctima_Denunciado '!C19/'Relación Víctima_Denunciado '!$L19</f>
        <v>0.265625</v>
      </c>
      <c r="D19" s="61">
        <f>'Relación Víctima_Denunciado '!D19/'Relación Víctima_Denunciado '!$L19</f>
        <v>0.171875</v>
      </c>
      <c r="E19" s="61">
        <f>'Relación Víctima_Denunciado '!E19/'Relación Víctima_Denunciado '!$L19</f>
        <v>0.234375</v>
      </c>
      <c r="F19" s="61">
        <f>'Relación Víctima_Denunciado '!F19/'Relación Víctima_Denunciado '!$L19</f>
        <v>0.328125</v>
      </c>
      <c r="G19" s="61">
        <f>'Relación Víctima_Denunciado '!H19/'Relación Víctima_Denunciado '!$L19</f>
        <v>0</v>
      </c>
      <c r="H19" s="61">
        <f>('Relación Víctima_Denunciado '!I19/'Relación Víctima_Denunciado '!$L19)</f>
        <v>0</v>
      </c>
      <c r="I19" s="61">
        <f>('Relación Víctima_Denunciado '!J19/'Relación Víctima_Denunciado '!$L19)</f>
        <v>0</v>
      </c>
      <c r="J19" s="61">
        <f>('Relación Víctima_Denunciado '!K19/'Relación Víctima_Denunciado '!$L19)</f>
        <v>0</v>
      </c>
    </row>
    <row r="20" spans="2:10" ht="20.100000000000001" customHeight="1" thickBot="1" x14ac:dyDescent="0.25">
      <c r="B20" s="4" t="s">
        <v>207</v>
      </c>
      <c r="C20" s="61">
        <f>'Relación Víctima_Denunciado '!C20/'Relación Víctima_Denunciado '!$L20</f>
        <v>4.5454545454545456E-2</v>
      </c>
      <c r="D20" s="61">
        <f>'Relación Víctima_Denunciado '!D20/'Relación Víctima_Denunciado '!$L20</f>
        <v>0</v>
      </c>
      <c r="E20" s="61">
        <f>'Relación Víctima_Denunciado '!E20/'Relación Víctima_Denunciado '!$L20</f>
        <v>0.27272727272727271</v>
      </c>
      <c r="F20" s="61">
        <f>'Relación Víctima_Denunciado '!F20/'Relación Víctima_Denunciado '!$L20</f>
        <v>0.68181818181818177</v>
      </c>
      <c r="G20" s="61">
        <f>'Relación Víctima_Denunciado '!H20/'Relación Víctima_Denunciado '!$L20</f>
        <v>0</v>
      </c>
      <c r="H20" s="61">
        <f>('Relación Víctima_Denunciado '!I20/'Relación Víctima_Denunciado '!$L20)</f>
        <v>0</v>
      </c>
      <c r="I20" s="61">
        <f>('Relación Víctima_Denunciado '!J20/'Relación Víctima_Denunciado '!$L20)</f>
        <v>0</v>
      </c>
      <c r="J20" s="61">
        <f>('Relación Víctima_Denunciado '!K20/'Relación Víctima_Denunciado '!$L20)</f>
        <v>0</v>
      </c>
    </row>
    <row r="21" spans="2:10" ht="20.100000000000001" customHeight="1" thickBot="1" x14ac:dyDescent="0.25">
      <c r="B21" s="4" t="s">
        <v>208</v>
      </c>
      <c r="C21" s="61">
        <f>'Relación Víctima_Denunciado '!C21/'Relación Víctima_Denunciado '!$L21</f>
        <v>0.12676056338028169</v>
      </c>
      <c r="D21" s="61">
        <f>'Relación Víctima_Denunciado '!D21/'Relación Víctima_Denunciado '!$L21</f>
        <v>4.2253521126760563E-2</v>
      </c>
      <c r="E21" s="61">
        <f>'Relación Víctima_Denunciado '!E21/'Relación Víctima_Denunciado '!$L21</f>
        <v>0.41314553990610331</v>
      </c>
      <c r="F21" s="61">
        <f>'Relación Víctima_Denunciado '!F21/'Relación Víctima_Denunciado '!$L21</f>
        <v>0.37089201877934275</v>
      </c>
      <c r="G21" s="61">
        <f>'Relación Víctima_Denunciado '!H21/'Relación Víctima_Denunciado '!$L21</f>
        <v>0</v>
      </c>
      <c r="H21" s="61">
        <f>('Relación Víctima_Denunciado '!I21/'Relación Víctima_Denunciado '!$L21)</f>
        <v>0</v>
      </c>
      <c r="I21" s="61">
        <f>('Relación Víctima_Denunciado '!J21/'Relación Víctima_Denunciado '!$L21)</f>
        <v>4.6948356807511735E-2</v>
      </c>
      <c r="J21" s="61">
        <f>('Relación Víctima_Denunciado '!K21/'Relación Víctima_Denunciado '!$L21)</f>
        <v>0</v>
      </c>
    </row>
    <row r="22" spans="2:10" ht="20.100000000000001" customHeight="1" thickBot="1" x14ac:dyDescent="0.25">
      <c r="B22" s="4" t="s">
        <v>209</v>
      </c>
      <c r="C22" s="61">
        <f>'Relación Víctima_Denunciado '!C22/'Relación Víctima_Denunciado '!$L22</f>
        <v>0.21764705882352942</v>
      </c>
      <c r="D22" s="61">
        <f>'Relación Víctima_Denunciado '!D22/'Relación Víctima_Denunciado '!$L22</f>
        <v>0.19411764705882353</v>
      </c>
      <c r="E22" s="61">
        <f>'Relación Víctima_Denunciado '!E22/'Relación Víctima_Denunciado '!$L22</f>
        <v>0.15294117647058825</v>
      </c>
      <c r="F22" s="61">
        <f>'Relación Víctima_Denunciado '!F22/'Relación Víctima_Denunciado '!$L22</f>
        <v>0.43529411764705883</v>
      </c>
      <c r="G22" s="61">
        <f>'Relación Víctima_Denunciado '!H22/'Relación Víctima_Denunciado '!$L22</f>
        <v>0</v>
      </c>
      <c r="H22" s="61">
        <f>('Relación Víctima_Denunciado '!I22/'Relación Víctima_Denunciado '!$L22)</f>
        <v>0</v>
      </c>
      <c r="I22" s="61">
        <f>('Relación Víctima_Denunciado '!J22/'Relación Víctima_Denunciado '!$L22)</f>
        <v>0</v>
      </c>
      <c r="J22" s="61">
        <f>('Relación Víctima_Denunciado '!K22/'Relación Víctima_Denunciado '!$L22)</f>
        <v>0</v>
      </c>
    </row>
    <row r="23" spans="2:10" ht="20.100000000000001" customHeight="1" thickBot="1" x14ac:dyDescent="0.25">
      <c r="B23" s="4" t="s">
        <v>210</v>
      </c>
      <c r="C23" s="61">
        <f>'Relación Víctima_Denunciado '!C23/'Relación Víctima_Denunciado '!$L23</f>
        <v>0.17570093457943925</v>
      </c>
      <c r="D23" s="61">
        <f>'Relación Víctima_Denunciado '!D23/'Relación Víctima_Denunciado '!$L23</f>
        <v>0.12897196261682242</v>
      </c>
      <c r="E23" s="61">
        <f>'Relación Víctima_Denunciado '!E23/'Relación Víctima_Denunciado '!$L23</f>
        <v>0.24299065420560748</v>
      </c>
      <c r="F23" s="61">
        <f>'Relación Víctima_Denunciado '!F23/'Relación Víctima_Denunciado '!$L23</f>
        <v>0.45233644859813082</v>
      </c>
      <c r="G23" s="61">
        <f>'Relación Víctima_Denunciado '!H23/'Relación Víctima_Denunciado '!$L23</f>
        <v>0</v>
      </c>
      <c r="H23" s="61">
        <f>('Relación Víctima_Denunciado '!I23/'Relación Víctima_Denunciado '!$L23)</f>
        <v>0</v>
      </c>
      <c r="I23" s="61">
        <f>('Relación Víctima_Denunciado '!J23/'Relación Víctima_Denunciado '!$L23)</f>
        <v>0</v>
      </c>
      <c r="J23" s="61">
        <f>('Relación Víctima_Denunciado '!K23/'Relación Víctima_Denunciado '!$L23)</f>
        <v>0</v>
      </c>
    </row>
    <row r="24" spans="2:10" ht="20.100000000000001" customHeight="1" thickBot="1" x14ac:dyDescent="0.25">
      <c r="B24" s="4" t="s">
        <v>211</v>
      </c>
      <c r="C24" s="61">
        <f>'Relación Víctima_Denunciado '!C24/'Relación Víctima_Denunciado '!$L24</f>
        <v>0.11788617886178862</v>
      </c>
      <c r="D24" s="61">
        <f>'Relación Víctima_Denunciado '!D24/'Relación Víctima_Denunciado '!$L24</f>
        <v>9.3495934959349589E-2</v>
      </c>
      <c r="E24" s="61">
        <f>'Relación Víctima_Denunciado '!E24/'Relación Víctima_Denunciado '!$L24</f>
        <v>0.22764227642276422</v>
      </c>
      <c r="F24" s="61">
        <f>'Relación Víctima_Denunciado '!F24/'Relación Víctima_Denunciado '!$L24</f>
        <v>0.55691056910569103</v>
      </c>
      <c r="G24" s="61">
        <f>'Relación Víctima_Denunciado '!H24/'Relación Víctima_Denunciado '!$L24</f>
        <v>4.0650406504065045E-3</v>
      </c>
      <c r="H24" s="61">
        <f>('Relación Víctima_Denunciado '!I24/'Relación Víctima_Denunciado '!$L24)</f>
        <v>0</v>
      </c>
      <c r="I24" s="61">
        <f>('Relación Víctima_Denunciado '!J24/'Relación Víctima_Denunciado '!$L24)</f>
        <v>0</v>
      </c>
      <c r="J24" s="61">
        <f>('Relación Víctima_Denunciado '!K24/'Relación Víctima_Denunciado '!$L24)</f>
        <v>0</v>
      </c>
    </row>
    <row r="25" spans="2:10" ht="20.100000000000001" customHeight="1" thickBot="1" x14ac:dyDescent="0.25">
      <c r="B25" s="4" t="s">
        <v>212</v>
      </c>
      <c r="C25" s="61">
        <f>'Relación Víctima_Denunciado '!C25/'Relación Víctima_Denunciado '!$L25</f>
        <v>0.11470588235294117</v>
      </c>
      <c r="D25" s="61">
        <f>'Relación Víctima_Denunciado '!D25/'Relación Víctima_Denunciado '!$L25</f>
        <v>9.4117647058823528E-2</v>
      </c>
      <c r="E25" s="61">
        <f>'Relación Víctima_Denunciado '!E25/'Relación Víctima_Denunciado '!$L25</f>
        <v>0.17352941176470588</v>
      </c>
      <c r="F25" s="61">
        <f>'Relación Víctima_Denunciado '!F25/'Relación Víctima_Denunciado '!$L25</f>
        <v>0.61764705882352944</v>
      </c>
      <c r="G25" s="61">
        <f>'Relación Víctima_Denunciado '!H25/'Relación Víctima_Denunciado '!$L25</f>
        <v>0</v>
      </c>
      <c r="H25" s="61">
        <f>('Relación Víctima_Denunciado '!I25/'Relación Víctima_Denunciado '!$L25)</f>
        <v>0</v>
      </c>
      <c r="I25" s="61">
        <f>('Relación Víctima_Denunciado '!J25/'Relación Víctima_Denunciado '!$L25)</f>
        <v>0</v>
      </c>
      <c r="J25" s="61">
        <f>('Relación Víctima_Denunciado '!K25/'Relación Víctima_Denunciado '!$L25)</f>
        <v>0</v>
      </c>
    </row>
    <row r="26" spans="2:10" ht="20.100000000000001" customHeight="1" thickBot="1" x14ac:dyDescent="0.25">
      <c r="B26" s="5" t="s">
        <v>213</v>
      </c>
      <c r="C26" s="61">
        <f>'Relación Víctima_Denunciado '!C26/'Relación Víctima_Denunciado '!$L26</f>
        <v>0.12280701754385964</v>
      </c>
      <c r="D26" s="61">
        <f>'Relación Víctima_Denunciado '!D26/'Relación Víctima_Denunciado '!$L26</f>
        <v>0.14035087719298245</v>
      </c>
      <c r="E26" s="61">
        <f>'Relación Víctima_Denunciado '!E26/'Relación Víctima_Denunciado '!$L26</f>
        <v>0.22807017543859648</v>
      </c>
      <c r="F26" s="61">
        <f>'Relación Víctima_Denunciado '!F26/'Relación Víctima_Denunciado '!$L26</f>
        <v>0.50877192982456143</v>
      </c>
      <c r="G26" s="61">
        <f>'Relación Víctima_Denunciado '!H26/'Relación Víctima_Denunciado '!$L26</f>
        <v>0</v>
      </c>
      <c r="H26" s="61">
        <f>('Relación Víctima_Denunciado '!I26/'Relación Víctima_Denunciado '!$L26)</f>
        <v>0</v>
      </c>
      <c r="I26" s="61">
        <f>('Relación Víctima_Denunciado '!J26/'Relación Víctima_Denunciado '!$L26)</f>
        <v>0</v>
      </c>
      <c r="J26" s="61">
        <f>('Relación Víctima_Denunciado '!K26/'Relación Víctima_Denunciado '!$L26)</f>
        <v>0</v>
      </c>
    </row>
    <row r="27" spans="2:10" ht="20.100000000000001" customHeight="1" thickBot="1" x14ac:dyDescent="0.25">
      <c r="B27" s="6" t="s">
        <v>214</v>
      </c>
      <c r="C27" s="61">
        <f>'Relación Víctima_Denunciado '!C27/'Relación Víctima_Denunciado '!$L27</f>
        <v>0.30357142857142855</v>
      </c>
      <c r="D27" s="61">
        <f>'Relación Víctima_Denunciado '!D27/'Relación Víctima_Denunciado '!$L27</f>
        <v>3.5714285714285712E-2</v>
      </c>
      <c r="E27" s="61">
        <f>'Relación Víctima_Denunciado '!E27/'Relación Víctima_Denunciado '!$L27</f>
        <v>0.25</v>
      </c>
      <c r="F27" s="61">
        <f>'Relación Víctima_Denunciado '!F27/'Relación Víctima_Denunciado '!$L27</f>
        <v>0.39285714285714285</v>
      </c>
      <c r="G27" s="61">
        <f>'Relación Víctima_Denunciado '!H27/'Relación Víctima_Denunciado '!$L27</f>
        <v>0</v>
      </c>
      <c r="H27" s="61">
        <f>('Relación Víctima_Denunciado '!I27/'Relación Víctima_Denunciado '!$L27)</f>
        <v>0</v>
      </c>
      <c r="I27" s="61">
        <f>('Relación Víctima_Denunciado '!J27/'Relación Víctima_Denunciado '!$L27)</f>
        <v>0</v>
      </c>
      <c r="J27" s="61">
        <f>('Relación Víctima_Denunciado '!K27/'Relación Víctima_Denunciado '!$L27)</f>
        <v>1.7857142857142856E-2</v>
      </c>
    </row>
    <row r="28" spans="2:10" ht="20.100000000000001" customHeight="1" thickBot="1" x14ac:dyDescent="0.25">
      <c r="B28" s="4" t="s">
        <v>215</v>
      </c>
      <c r="C28" s="61">
        <f>'Relación Víctima_Denunciado '!C28/'Relación Víctima_Denunciado '!$L28</f>
        <v>0.10112359550561797</v>
      </c>
      <c r="D28" s="61">
        <f>'Relación Víctima_Denunciado '!D28/'Relación Víctima_Denunciado '!$L28</f>
        <v>0.21348314606741572</v>
      </c>
      <c r="E28" s="61">
        <f>'Relación Víctima_Denunciado '!E28/'Relación Víctima_Denunciado '!$L28</f>
        <v>0.3595505617977528</v>
      </c>
      <c r="F28" s="61">
        <f>'Relación Víctima_Denunciado '!F28/'Relación Víctima_Denunciado '!$L28</f>
        <v>0.3258426966292135</v>
      </c>
      <c r="G28" s="61">
        <f>'Relación Víctima_Denunciado '!H28/'Relación Víctima_Denunciado '!$L28</f>
        <v>0</v>
      </c>
      <c r="H28" s="61">
        <f>('Relación Víctima_Denunciado '!I28/'Relación Víctima_Denunciado '!$L28)</f>
        <v>0</v>
      </c>
      <c r="I28" s="61">
        <f>('Relación Víctima_Denunciado '!J28/'Relación Víctima_Denunciado '!$L28)</f>
        <v>0</v>
      </c>
      <c r="J28" s="61">
        <f>('Relación Víctima_Denunciado '!K28/'Relación Víctima_Denunciado '!$L28)</f>
        <v>0</v>
      </c>
    </row>
    <row r="29" spans="2:10" ht="20.100000000000001" customHeight="1" thickBot="1" x14ac:dyDescent="0.25">
      <c r="B29" s="4" t="s">
        <v>216</v>
      </c>
      <c r="C29" s="61">
        <f>'Relación Víctima_Denunciado '!C29/'Relación Víctima_Denunciado '!$L29</f>
        <v>0.1111111111111111</v>
      </c>
      <c r="D29" s="61">
        <f>'Relación Víctima_Denunciado '!D29/'Relación Víctima_Denunciado '!$L29</f>
        <v>0.17460317460317459</v>
      </c>
      <c r="E29" s="61">
        <f>'Relación Víctima_Denunciado '!E29/'Relación Víctima_Denunciado '!$L29</f>
        <v>0.13492063492063491</v>
      </c>
      <c r="F29" s="61">
        <f>'Relación Víctima_Denunciado '!F29/'Relación Víctima_Denunciado '!$L29</f>
        <v>0.57936507936507942</v>
      </c>
      <c r="G29" s="61">
        <f>'Relación Víctima_Denunciado '!H29/'Relación Víctima_Denunciado '!$L29</f>
        <v>0</v>
      </c>
      <c r="H29" s="61">
        <f>('Relación Víctima_Denunciado '!I29/'Relación Víctima_Denunciado '!$L29)</f>
        <v>0</v>
      </c>
      <c r="I29" s="61">
        <f>('Relación Víctima_Denunciado '!J29/'Relación Víctima_Denunciado '!$L29)</f>
        <v>0</v>
      </c>
      <c r="J29" s="61">
        <f>('Relación Víctima_Denunciado '!K29/'Relación Víctima_Denunciado '!$L29)</f>
        <v>0</v>
      </c>
    </row>
    <row r="30" spans="2:10" ht="20.100000000000001" customHeight="1" thickBot="1" x14ac:dyDescent="0.25">
      <c r="B30" s="4" t="s">
        <v>217</v>
      </c>
      <c r="C30" s="61">
        <f>'Relación Víctima_Denunciado '!C30/'Relación Víctima_Denunciado '!$L30</f>
        <v>0.17647058823529413</v>
      </c>
      <c r="D30" s="61">
        <f>'Relación Víctima_Denunciado '!D30/'Relación Víctima_Denunciado '!$L30</f>
        <v>0.17647058823529413</v>
      </c>
      <c r="E30" s="61">
        <f>'Relación Víctima_Denunciado '!E30/'Relación Víctima_Denunciado '!$L30</f>
        <v>0.23529411764705882</v>
      </c>
      <c r="F30" s="61">
        <f>'Relación Víctima_Denunciado '!F30/'Relación Víctima_Denunciado '!$L30</f>
        <v>0.41176470588235292</v>
      </c>
      <c r="G30" s="61">
        <f>'Relación Víctima_Denunciado '!H30/'Relación Víctima_Denunciado '!$L30</f>
        <v>0</v>
      </c>
      <c r="H30" s="61">
        <f>('Relación Víctima_Denunciado '!I30/'Relación Víctima_Denunciado '!$L30)</f>
        <v>0</v>
      </c>
      <c r="I30" s="61">
        <f>('Relación Víctima_Denunciado '!J30/'Relación Víctima_Denunciado '!$L30)</f>
        <v>0</v>
      </c>
      <c r="J30" s="61">
        <f>('Relación Víctima_Denunciado '!K30/'Relación Víctima_Denunciado '!$L30)</f>
        <v>0</v>
      </c>
    </row>
    <row r="31" spans="2:10" ht="20.100000000000001" customHeight="1" thickBot="1" x14ac:dyDescent="0.25">
      <c r="B31" s="4" t="s">
        <v>218</v>
      </c>
      <c r="C31" s="61">
        <f>'Relación Víctima_Denunciado '!C31/'Relación Víctima_Denunciado '!$L31</f>
        <v>0.30769230769230771</v>
      </c>
      <c r="D31" s="61">
        <f>'Relación Víctima_Denunciado '!D31/'Relación Víctima_Denunciado '!$L31</f>
        <v>0</v>
      </c>
      <c r="E31" s="61">
        <f>'Relación Víctima_Denunciado '!E31/'Relación Víctima_Denunciado '!$L31</f>
        <v>0.28205128205128205</v>
      </c>
      <c r="F31" s="61">
        <f>'Relación Víctima_Denunciado '!F31/'Relación Víctima_Denunciado '!$L31</f>
        <v>0.41025641025641024</v>
      </c>
      <c r="G31" s="61">
        <f>'Relación Víctima_Denunciado '!H31/'Relación Víctima_Denunciado '!$L31</f>
        <v>0</v>
      </c>
      <c r="H31" s="61">
        <f>('Relación Víctima_Denunciado '!I31/'Relación Víctima_Denunciado '!$L31)</f>
        <v>0</v>
      </c>
      <c r="I31" s="61">
        <f>('Relación Víctima_Denunciado '!J31/'Relación Víctima_Denunciado '!$L31)</f>
        <v>0</v>
      </c>
      <c r="J31" s="61">
        <f>('Relación Víctima_Denunciado '!K31/'Relación Víctima_Denunciado '!$L31)</f>
        <v>0</v>
      </c>
    </row>
    <row r="32" spans="2:10" ht="20.100000000000001" customHeight="1" thickBot="1" x14ac:dyDescent="0.25">
      <c r="B32" s="4" t="s">
        <v>219</v>
      </c>
      <c r="C32" s="61">
        <f>'Relación Víctima_Denunciado '!C32/'Relación Víctima_Denunciado '!$L32</f>
        <v>8.6956521739130432E-2</v>
      </c>
      <c r="D32" s="61">
        <f>'Relación Víctima_Denunciado '!D32/'Relación Víctima_Denunciado '!$L32</f>
        <v>0.2608695652173913</v>
      </c>
      <c r="E32" s="61">
        <f>'Relación Víctima_Denunciado '!E32/'Relación Víctima_Denunciado '!$L32</f>
        <v>0.39130434782608697</v>
      </c>
      <c r="F32" s="61">
        <f>'Relación Víctima_Denunciado '!F32/'Relación Víctima_Denunciado '!$L32</f>
        <v>0.2608695652173913</v>
      </c>
      <c r="G32" s="61">
        <f>'Relación Víctima_Denunciado '!H32/'Relación Víctima_Denunciado '!$L32</f>
        <v>0</v>
      </c>
      <c r="H32" s="61">
        <f>('Relación Víctima_Denunciado '!I32/'Relación Víctima_Denunciado '!$L32)</f>
        <v>0</v>
      </c>
      <c r="I32" s="61">
        <f>('Relación Víctima_Denunciado '!J32/'Relación Víctima_Denunciado '!$L32)</f>
        <v>0</v>
      </c>
      <c r="J32" s="61">
        <f>('Relación Víctima_Denunciado '!K32/'Relación Víctima_Denunciado '!$L32)</f>
        <v>0</v>
      </c>
    </row>
    <row r="33" spans="2:10" ht="20.100000000000001" customHeight="1" thickBot="1" x14ac:dyDescent="0.25">
      <c r="B33" s="4" t="s">
        <v>220</v>
      </c>
      <c r="C33" s="61">
        <f>'Relación Víctima_Denunciado '!C33/'Relación Víctima_Denunciado '!$L33</f>
        <v>0.35714285714285715</v>
      </c>
      <c r="D33" s="61">
        <f>'Relación Víctima_Denunciado '!D33/'Relación Víctima_Denunciado '!$L33</f>
        <v>0.39285714285714285</v>
      </c>
      <c r="E33" s="61">
        <f>'Relación Víctima_Denunciado '!E33/'Relación Víctima_Denunciado '!$L33</f>
        <v>0.10714285714285714</v>
      </c>
      <c r="F33" s="61">
        <f>'Relación Víctima_Denunciado '!F33/'Relación Víctima_Denunciado '!$L33</f>
        <v>0.14285714285714285</v>
      </c>
      <c r="G33" s="61">
        <f>'Relación Víctima_Denunciado '!H33/'Relación Víctima_Denunciado '!$L33</f>
        <v>0</v>
      </c>
      <c r="H33" s="61">
        <f>('Relación Víctima_Denunciado '!I33/'Relación Víctima_Denunciado '!$L33)</f>
        <v>0</v>
      </c>
      <c r="I33" s="61">
        <f>('Relación Víctima_Denunciado '!J33/'Relación Víctima_Denunciado '!$L33)</f>
        <v>0</v>
      </c>
      <c r="J33" s="61">
        <f>('Relación Víctima_Denunciado '!K33/'Relación Víctima_Denunciado '!$L33)</f>
        <v>0</v>
      </c>
    </row>
    <row r="34" spans="2:10" ht="20.100000000000001" customHeight="1" thickBot="1" x14ac:dyDescent="0.25">
      <c r="B34" s="4" t="s">
        <v>221</v>
      </c>
      <c r="C34" s="61">
        <f>'Relación Víctima_Denunciado '!C34/'Relación Víctima_Denunciado '!$L34</f>
        <v>0.1015625</v>
      </c>
      <c r="D34" s="61">
        <f>'Relación Víctima_Denunciado '!D34/'Relación Víctima_Denunciado '!$L34</f>
        <v>0.1796875</v>
      </c>
      <c r="E34" s="61">
        <f>'Relación Víctima_Denunciado '!E34/'Relación Víctima_Denunciado '!$L34</f>
        <v>0.265625</v>
      </c>
      <c r="F34" s="61">
        <f>'Relación Víctima_Denunciado '!F34/'Relación Víctima_Denunciado '!$L34</f>
        <v>0.40625</v>
      </c>
      <c r="G34" s="61">
        <f>'Relación Víctima_Denunciado '!H34/'Relación Víctima_Denunciado '!$L34</f>
        <v>0</v>
      </c>
      <c r="H34" s="61">
        <f>('Relación Víctima_Denunciado '!I34/'Relación Víctima_Denunciado '!$L34)</f>
        <v>0</v>
      </c>
      <c r="I34" s="61">
        <f>('Relación Víctima_Denunciado '!J34/'Relación Víctima_Denunciado '!$L34)</f>
        <v>4.6875E-2</v>
      </c>
      <c r="J34" s="61">
        <f>('Relación Víctima_Denunciado '!K34/'Relación Víctima_Denunciado '!$L34)</f>
        <v>0</v>
      </c>
    </row>
    <row r="35" spans="2:10" ht="20.100000000000001" customHeight="1" thickBot="1" x14ac:dyDescent="0.25">
      <c r="B35" s="4" t="s">
        <v>222</v>
      </c>
      <c r="C35" s="61">
        <f>'Relación Víctima_Denunciado '!C35/'Relación Víctima_Denunciado '!$L35</f>
        <v>0.12</v>
      </c>
      <c r="D35" s="61">
        <f>'Relación Víctima_Denunciado '!D35/'Relación Víctima_Denunciado '!$L35</f>
        <v>0.12</v>
      </c>
      <c r="E35" s="61">
        <f>'Relación Víctima_Denunciado '!E35/'Relación Víctima_Denunciado '!$L35</f>
        <v>0.7</v>
      </c>
      <c r="F35" s="61">
        <f>'Relación Víctima_Denunciado '!F35/'Relación Víctima_Denunciado '!$L35</f>
        <v>0.06</v>
      </c>
      <c r="G35" s="61">
        <f>'Relación Víctima_Denunciado '!H35/'Relación Víctima_Denunciado '!$L35</f>
        <v>0</v>
      </c>
      <c r="H35" s="61">
        <f>('Relación Víctima_Denunciado '!I35/'Relación Víctima_Denunciado '!$L35)</f>
        <v>0</v>
      </c>
      <c r="I35" s="61">
        <f>('Relación Víctima_Denunciado '!J35/'Relación Víctima_Denunciado '!$L35)</f>
        <v>0</v>
      </c>
      <c r="J35" s="61">
        <f>('Relación Víctima_Denunciado '!K35/'Relación Víctima_Denunciado '!$L35)</f>
        <v>0</v>
      </c>
    </row>
    <row r="36" spans="2:10" ht="20.100000000000001" customHeight="1" thickBot="1" x14ac:dyDescent="0.25">
      <c r="B36" s="4" t="s">
        <v>223</v>
      </c>
      <c r="C36" s="61">
        <f>'Relación Víctima_Denunciado '!C36/'Relación Víctima_Denunciado '!$L36</f>
        <v>0.19607843137254902</v>
      </c>
      <c r="D36" s="61">
        <f>'Relación Víctima_Denunciado '!D36/'Relación Víctima_Denunciado '!$L36</f>
        <v>0.11764705882352941</v>
      </c>
      <c r="E36" s="61">
        <f>'Relación Víctima_Denunciado '!E36/'Relación Víctima_Denunciado '!$L36</f>
        <v>0.35294117647058826</v>
      </c>
      <c r="F36" s="61">
        <f>'Relación Víctima_Denunciado '!F36/'Relación Víctima_Denunciado '!$L36</f>
        <v>0.33333333333333331</v>
      </c>
      <c r="G36" s="61">
        <f>'Relación Víctima_Denunciado '!H36/'Relación Víctima_Denunciado '!$L36</f>
        <v>0</v>
      </c>
      <c r="H36" s="61">
        <f>('Relación Víctima_Denunciado '!I36/'Relación Víctima_Denunciado '!$L36)</f>
        <v>0</v>
      </c>
      <c r="I36" s="61">
        <f>('Relación Víctima_Denunciado '!J36/'Relación Víctima_Denunciado '!$L36)</f>
        <v>0</v>
      </c>
      <c r="J36" s="61">
        <f>('Relación Víctima_Denunciado '!K36/'Relación Víctima_Denunciado '!$L36)</f>
        <v>0</v>
      </c>
    </row>
    <row r="37" spans="2:10" ht="20.100000000000001" customHeight="1" thickBot="1" x14ac:dyDescent="0.25">
      <c r="B37" s="4" t="s">
        <v>224</v>
      </c>
      <c r="C37" s="61">
        <f>'Relación Víctima_Denunciado '!C37/'Relación Víctima_Denunciado '!$L37</f>
        <v>0.19259259259259259</v>
      </c>
      <c r="D37" s="61">
        <f>'Relación Víctima_Denunciado '!D37/'Relación Víctima_Denunciado '!$L37</f>
        <v>0.14074074074074075</v>
      </c>
      <c r="E37" s="61">
        <f>'Relación Víctima_Denunciado '!E37/'Relación Víctima_Denunciado '!$L37</f>
        <v>0.31111111111111112</v>
      </c>
      <c r="F37" s="61">
        <f>'Relación Víctima_Denunciado '!F37/'Relación Víctima_Denunciado '!$L37</f>
        <v>0.35555555555555557</v>
      </c>
      <c r="G37" s="61">
        <f>'Relación Víctima_Denunciado '!H37/'Relación Víctima_Denunciado '!$L37</f>
        <v>0</v>
      </c>
      <c r="H37" s="61">
        <f>('Relación Víctima_Denunciado '!I37/'Relación Víctima_Denunciado '!$L37)</f>
        <v>0</v>
      </c>
      <c r="I37" s="61">
        <f>('Relación Víctima_Denunciado '!J37/'Relación Víctima_Denunciado '!$L37)</f>
        <v>0</v>
      </c>
      <c r="J37" s="61">
        <f>('Relación Víctima_Denunciado '!K37/'Relación Víctima_Denunciado '!$L37)</f>
        <v>0</v>
      </c>
    </row>
    <row r="38" spans="2:10" ht="20.100000000000001" customHeight="1" thickBot="1" x14ac:dyDescent="0.25">
      <c r="B38" s="4" t="s">
        <v>225</v>
      </c>
      <c r="C38" s="61">
        <f>'Relación Víctima_Denunciado '!C38/'Relación Víctima_Denunciado '!$L38</f>
        <v>0.4642857142857143</v>
      </c>
      <c r="D38" s="61">
        <f>'Relación Víctima_Denunciado '!D38/'Relación Víctima_Denunciado '!$L38</f>
        <v>0</v>
      </c>
      <c r="E38" s="61">
        <f>'Relación Víctima_Denunciado '!E38/'Relación Víctima_Denunciado '!$L38</f>
        <v>0.21428571428571427</v>
      </c>
      <c r="F38" s="61">
        <f>'Relación Víctima_Denunciado '!F38/'Relación Víctima_Denunciado '!$L38</f>
        <v>0.32142857142857145</v>
      </c>
      <c r="G38" s="61">
        <f>'Relación Víctima_Denunciado '!H38/'Relación Víctima_Denunciado '!$L38</f>
        <v>0</v>
      </c>
      <c r="H38" s="61">
        <f>('Relación Víctima_Denunciado '!I38/'Relación Víctima_Denunciado '!$L38)</f>
        <v>0</v>
      </c>
      <c r="I38" s="61">
        <f>('Relación Víctima_Denunciado '!J38/'Relación Víctima_Denunciado '!$L38)</f>
        <v>0</v>
      </c>
      <c r="J38" s="61">
        <f>('Relación Víctima_Denunciado '!K38/'Relación Víctima_Denunciado '!$L38)</f>
        <v>0</v>
      </c>
    </row>
    <row r="39" spans="2:10" ht="20.100000000000001" customHeight="1" thickBot="1" x14ac:dyDescent="0.25">
      <c r="B39" s="4" t="s">
        <v>226</v>
      </c>
      <c r="C39" s="61">
        <f>'Relación Víctima_Denunciado '!C39/'Relación Víctima_Denunciado '!$L39</f>
        <v>0.17241379310344829</v>
      </c>
      <c r="D39" s="61">
        <f>'Relación Víctima_Denunciado '!D39/'Relación Víctima_Denunciado '!$L39</f>
        <v>8.6206896551724144E-2</v>
      </c>
      <c r="E39" s="61">
        <f>'Relación Víctima_Denunciado '!E39/'Relación Víctima_Denunciado '!$L39</f>
        <v>3.4482758620689655E-2</v>
      </c>
      <c r="F39" s="61">
        <f>'Relación Víctima_Denunciado '!F39/'Relación Víctima_Denunciado '!$L39</f>
        <v>0.7068965517241379</v>
      </c>
      <c r="G39" s="61">
        <f>'Relación Víctima_Denunciado '!H39/'Relación Víctima_Denunciado '!$L39</f>
        <v>0</v>
      </c>
      <c r="H39" s="61">
        <f>('Relación Víctima_Denunciado '!I39/'Relación Víctima_Denunciado '!$L39)</f>
        <v>0</v>
      </c>
      <c r="I39" s="61">
        <f>('Relación Víctima_Denunciado '!J39/'Relación Víctima_Denunciado '!$L39)</f>
        <v>0</v>
      </c>
      <c r="J39" s="61">
        <f>('Relación Víctima_Denunciado '!K39/'Relación Víctima_Denunciado '!$L39)</f>
        <v>0</v>
      </c>
    </row>
    <row r="40" spans="2:10" ht="20.100000000000001" customHeight="1" thickBot="1" x14ac:dyDescent="0.25">
      <c r="B40" s="4" t="s">
        <v>227</v>
      </c>
      <c r="C40" s="61">
        <f>'Relación Víctima_Denunciado '!C40/'Relación Víctima_Denunciado '!$L40</f>
        <v>0.2119205298013245</v>
      </c>
      <c r="D40" s="61">
        <f>'Relación Víctima_Denunciado '!D40/'Relación Víctima_Denunciado '!$L40</f>
        <v>0.2185430463576159</v>
      </c>
      <c r="E40" s="61">
        <f>'Relación Víctima_Denunciado '!E40/'Relación Víctima_Denunciado '!$L40</f>
        <v>0.32450331125827814</v>
      </c>
      <c r="F40" s="61">
        <f>'Relación Víctima_Denunciado '!F40/'Relación Víctima_Denunciado '!$L40</f>
        <v>0.2251655629139073</v>
      </c>
      <c r="G40" s="61">
        <f>'Relación Víctima_Denunciado '!H40/'Relación Víctima_Denunciado '!$L40</f>
        <v>0</v>
      </c>
      <c r="H40" s="61">
        <f>('Relación Víctima_Denunciado '!I40/'Relación Víctima_Denunciado '!$L40)</f>
        <v>6.6225165562913907E-3</v>
      </c>
      <c r="I40" s="61">
        <f>('Relación Víctima_Denunciado '!J40/'Relación Víctima_Denunciado '!$L40)</f>
        <v>6.6225165562913907E-3</v>
      </c>
      <c r="J40" s="61">
        <f>('Relación Víctima_Denunciado '!K40/'Relación Víctima_Denunciado '!$L40)</f>
        <v>6.6225165562913907E-3</v>
      </c>
    </row>
    <row r="41" spans="2:10" ht="20.100000000000001" customHeight="1" thickBot="1" x14ac:dyDescent="0.25">
      <c r="B41" s="4" t="s">
        <v>228</v>
      </c>
      <c r="C41" s="61">
        <f>'Relación Víctima_Denunciado '!C41/'Relación Víctima_Denunciado '!$L41</f>
        <v>0.1750503018108652</v>
      </c>
      <c r="D41" s="61">
        <f>'Relación Víctima_Denunciado '!D41/'Relación Víctima_Denunciado '!$L41</f>
        <v>0.11770623742454728</v>
      </c>
      <c r="E41" s="61">
        <f>'Relación Víctima_Denunciado '!E41/'Relación Víctima_Denunciado '!$L41</f>
        <v>0.2716297786720322</v>
      </c>
      <c r="F41" s="61">
        <f>'Relación Víctima_Denunciado '!F41/'Relación Víctima_Denunciado '!$L41</f>
        <v>0.43561368209255535</v>
      </c>
      <c r="G41" s="61">
        <f>'Relación Víctima_Denunciado '!H41/'Relación Víctima_Denunciado '!$L41</f>
        <v>0</v>
      </c>
      <c r="H41" s="61">
        <f>('Relación Víctima_Denunciado '!I41/'Relación Víctima_Denunciado '!$L41)</f>
        <v>0</v>
      </c>
      <c r="I41" s="61">
        <f>('Relación Víctima_Denunciado '!J41/'Relación Víctima_Denunciado '!$L41)</f>
        <v>0</v>
      </c>
      <c r="J41" s="61">
        <f>('Relación Víctima_Denunciado '!K41/'Relación Víctima_Denunciado '!$L41)</f>
        <v>0</v>
      </c>
    </row>
    <row r="42" spans="2:10" ht="20.100000000000001" customHeight="1" thickBot="1" x14ac:dyDescent="0.25">
      <c r="B42" s="4" t="s">
        <v>229</v>
      </c>
      <c r="C42" s="61">
        <f>'Relación Víctima_Denunciado '!C42/'Relación Víctima_Denunciado '!$L42</f>
        <v>0.25925925925925924</v>
      </c>
      <c r="D42" s="61">
        <f>'Relación Víctima_Denunciado '!D42/'Relación Víctima_Denunciado '!$L42</f>
        <v>0.19259259259259259</v>
      </c>
      <c r="E42" s="61">
        <f>'Relación Víctima_Denunciado '!E42/'Relación Víctima_Denunciado '!$L42</f>
        <v>0.2814814814814815</v>
      </c>
      <c r="F42" s="61">
        <f>'Relación Víctima_Denunciado '!F42/'Relación Víctima_Denunciado '!$L42</f>
        <v>0.26666666666666666</v>
      </c>
      <c r="G42" s="61">
        <f>'Relación Víctima_Denunciado '!H42/'Relación Víctima_Denunciado '!$L42</f>
        <v>0</v>
      </c>
      <c r="H42" s="61">
        <f>('Relación Víctima_Denunciado '!I42/'Relación Víctima_Denunciado '!$L42)</f>
        <v>0</v>
      </c>
      <c r="I42" s="61">
        <f>('Relación Víctima_Denunciado '!J42/'Relación Víctima_Denunciado '!$L42)</f>
        <v>0</v>
      </c>
      <c r="J42" s="61">
        <f>('Relación Víctima_Denunciado '!K42/'Relación Víctima_Denunciado '!$L42)</f>
        <v>0</v>
      </c>
    </row>
    <row r="43" spans="2:10" ht="20.100000000000001" customHeight="1" thickBot="1" x14ac:dyDescent="0.25">
      <c r="B43" s="4" t="s">
        <v>230</v>
      </c>
      <c r="C43" s="61">
        <f>'Relación Víctima_Denunciado '!C43/'Relación Víctima_Denunciado '!$L43</f>
        <v>0.14285714285714285</v>
      </c>
      <c r="D43" s="61">
        <f>'Relación Víctima_Denunciado '!D43/'Relación Víctima_Denunciado '!$L43</f>
        <v>0.24675324675324675</v>
      </c>
      <c r="E43" s="61">
        <f>'Relación Víctima_Denunciado '!E43/'Relación Víctima_Denunciado '!$L43</f>
        <v>0.35064935064935066</v>
      </c>
      <c r="F43" s="61">
        <f>'Relación Víctima_Denunciado '!F43/'Relación Víctima_Denunciado '!$L43</f>
        <v>0.25974025974025972</v>
      </c>
      <c r="G43" s="61">
        <f>'Relación Víctima_Denunciado '!H43/'Relación Víctima_Denunciado '!$L43</f>
        <v>0</v>
      </c>
      <c r="H43" s="61">
        <f>('Relación Víctima_Denunciado '!I43/'Relación Víctima_Denunciado '!$L43)</f>
        <v>0</v>
      </c>
      <c r="I43" s="61">
        <f>('Relación Víctima_Denunciado '!J43/'Relación Víctima_Denunciado '!$L43)</f>
        <v>0</v>
      </c>
      <c r="J43" s="61">
        <f>('Relación Víctima_Denunciado '!K43/'Relación Víctima_Denunciado '!$L43)</f>
        <v>0</v>
      </c>
    </row>
    <row r="44" spans="2:10" ht="20.100000000000001" customHeight="1" thickBot="1" x14ac:dyDescent="0.25">
      <c r="B44" s="4" t="s">
        <v>231</v>
      </c>
      <c r="C44" s="61">
        <f>'Relación Víctima_Denunciado '!C44/'Relación Víctima_Denunciado '!$L44</f>
        <v>0.15094339622641509</v>
      </c>
      <c r="D44" s="61">
        <f>'Relación Víctima_Denunciado '!D44/'Relación Víctima_Denunciado '!$L44</f>
        <v>8.0188679245283015E-2</v>
      </c>
      <c r="E44" s="61">
        <f>'Relación Víctima_Denunciado '!E44/'Relación Víctima_Denunciado '!$L44</f>
        <v>0.31603773584905659</v>
      </c>
      <c r="F44" s="61">
        <f>'Relación Víctima_Denunciado '!F44/'Relación Víctima_Denunciado '!$L44</f>
        <v>0.43867924528301888</v>
      </c>
      <c r="G44" s="61">
        <f>'Relación Víctima_Denunciado '!H44/'Relación Víctima_Denunciado '!$L44</f>
        <v>9.433962264150943E-3</v>
      </c>
      <c r="H44" s="61">
        <f>('Relación Víctima_Denunciado '!I44/'Relación Víctima_Denunciado '!$L44)</f>
        <v>4.7169811320754715E-3</v>
      </c>
      <c r="I44" s="61">
        <f>('Relación Víctima_Denunciado '!J44/'Relación Víctima_Denunciado '!$L44)</f>
        <v>0</v>
      </c>
      <c r="J44" s="61">
        <f>('Relación Víctima_Denunciado '!K44/'Relación Víctima_Denunciado '!$L44)</f>
        <v>0</v>
      </c>
    </row>
    <row r="45" spans="2:10" ht="20.100000000000001" customHeight="1" thickBot="1" x14ac:dyDescent="0.25">
      <c r="B45" s="4" t="s">
        <v>232</v>
      </c>
      <c r="C45" s="61">
        <f>'Relación Víctima_Denunciado '!C45/'Relación Víctima_Denunciado '!$L45</f>
        <v>0.11090573012939002</v>
      </c>
      <c r="D45" s="61">
        <f>'Relación Víctima_Denunciado '!D45/'Relación Víctima_Denunciado '!$L45</f>
        <v>6.2846580406654348E-2</v>
      </c>
      <c r="E45" s="61">
        <f>'Relación Víctima_Denunciado '!E45/'Relación Víctima_Denunciado '!$L45</f>
        <v>0.30129390018484287</v>
      </c>
      <c r="F45" s="61">
        <f>'Relación Víctima_Denunciado '!F45/'Relación Víctima_Denunciado '!$L45</f>
        <v>0.52125693160813313</v>
      </c>
      <c r="G45" s="61">
        <f>'Relación Víctima_Denunciado '!H45/'Relación Víctima_Denunciado '!$L45</f>
        <v>0</v>
      </c>
      <c r="H45" s="61">
        <f>('Relación Víctima_Denunciado '!I45/'Relación Víctima_Denunciado '!$L45)</f>
        <v>3.6968576709796672E-3</v>
      </c>
      <c r="I45" s="61">
        <f>('Relación Víctima_Denunciado '!J45/'Relación Víctima_Denunciado '!$L45)</f>
        <v>0</v>
      </c>
      <c r="J45" s="61">
        <f>('Relación Víctima_Denunciado '!K45/'Relación Víctima_Denunciado '!$L45)</f>
        <v>0</v>
      </c>
    </row>
    <row r="46" spans="2:10" ht="20.100000000000001" customHeight="1" thickBot="1" x14ac:dyDescent="0.25">
      <c r="B46" s="4" t="s">
        <v>233</v>
      </c>
      <c r="C46" s="61">
        <f>'Relación Víctima_Denunciado '!C46/'Relación Víctima_Denunciado '!$L46</f>
        <v>0.11904761904761904</v>
      </c>
      <c r="D46" s="61">
        <f>'Relación Víctima_Denunciado '!D46/'Relación Víctima_Denunciado '!$L46</f>
        <v>1.5873015873015872E-2</v>
      </c>
      <c r="E46" s="61">
        <f>'Relación Víctima_Denunciado '!E46/'Relación Víctima_Denunciado '!$L46</f>
        <v>0.38095238095238093</v>
      </c>
      <c r="F46" s="61">
        <f>'Relación Víctima_Denunciado '!F46/'Relación Víctima_Denunciado '!$L46</f>
        <v>0.48412698412698413</v>
      </c>
      <c r="G46" s="61">
        <f>'Relación Víctima_Denunciado '!H46/'Relación Víctima_Denunciado '!$L46</f>
        <v>0</v>
      </c>
      <c r="H46" s="61">
        <f>('Relación Víctima_Denunciado '!I46/'Relación Víctima_Denunciado '!$L46)</f>
        <v>0</v>
      </c>
      <c r="I46" s="61">
        <f>('Relación Víctima_Denunciado '!J46/'Relación Víctima_Denunciado '!$L46)</f>
        <v>0</v>
      </c>
      <c r="J46" s="61">
        <f>('Relación Víctima_Denunciado '!K46/'Relación Víctima_Denunciado '!$L46)</f>
        <v>0</v>
      </c>
    </row>
    <row r="47" spans="2:10" ht="20.100000000000001" customHeight="1" thickBot="1" x14ac:dyDescent="0.25">
      <c r="B47" s="4" t="s">
        <v>234</v>
      </c>
      <c r="C47" s="61">
        <f>'Relación Víctima_Denunciado '!C47/'Relación Víctima_Denunciado '!$L47</f>
        <v>0.1271585557299843</v>
      </c>
      <c r="D47" s="61">
        <f>'Relación Víctima_Denunciado '!D47/'Relación Víctima_Denunciado '!$L47</f>
        <v>6.1224489795918366E-2</v>
      </c>
      <c r="E47" s="61">
        <f>'Relación Víctima_Denunciado '!E47/'Relación Víctima_Denunciado '!$L47</f>
        <v>0.25745682888540034</v>
      </c>
      <c r="F47" s="61">
        <f>'Relación Víctima_Denunciado '!F47/'Relación Víctima_Denunciado '!$L47</f>
        <v>0.55102040816326525</v>
      </c>
      <c r="G47" s="61">
        <f>'Relación Víctima_Denunciado '!H47/'Relación Víctima_Denunciado '!$L47</f>
        <v>3.1397174254317113E-3</v>
      </c>
      <c r="H47" s="61">
        <f>('Relación Víctima_Denunciado '!I47/'Relación Víctima_Denunciado '!$L47)</f>
        <v>0</v>
      </c>
      <c r="I47" s="61">
        <f>('Relación Víctima_Denunciado '!J47/'Relación Víctima_Denunciado '!$L47)</f>
        <v>0</v>
      </c>
      <c r="J47" s="61">
        <f>('Relación Víctima_Denunciado '!K47/'Relación Víctima_Denunciado '!$L47)</f>
        <v>0</v>
      </c>
    </row>
    <row r="48" spans="2:10" ht="20.100000000000001" customHeight="1" thickBot="1" x14ac:dyDescent="0.25">
      <c r="B48" s="4" t="s">
        <v>235</v>
      </c>
      <c r="C48" s="61">
        <f>'Relación Víctima_Denunciado '!C48/'Relación Víctima_Denunciado '!$L48</f>
        <v>0.21621621621621623</v>
      </c>
      <c r="D48" s="61">
        <f>'Relación Víctima_Denunciado '!D48/'Relación Víctima_Denunciado '!$L48</f>
        <v>8.7837837837837843E-2</v>
      </c>
      <c r="E48" s="61">
        <f>'Relación Víctima_Denunciado '!E48/'Relación Víctima_Denunciado '!$L48</f>
        <v>0.23648648648648649</v>
      </c>
      <c r="F48" s="61">
        <f>'Relación Víctima_Denunciado '!F48/'Relación Víctima_Denunciado '!$L48</f>
        <v>0.45945945945945948</v>
      </c>
      <c r="G48" s="61">
        <f>'Relación Víctima_Denunciado '!H48/'Relación Víctima_Denunciado '!$L48</f>
        <v>0</v>
      </c>
      <c r="H48" s="61">
        <f>('Relación Víctima_Denunciado '!I48/'Relación Víctima_Denunciado '!$L48)</f>
        <v>0</v>
      </c>
      <c r="I48" s="61">
        <f>('Relación Víctima_Denunciado '!J48/'Relación Víctima_Denunciado '!$L48)</f>
        <v>0</v>
      </c>
      <c r="J48" s="61">
        <f>('Relación Víctima_Denunciado '!K48/'Relación Víctima_Denunciado '!$L48)</f>
        <v>0</v>
      </c>
    </row>
    <row r="49" spans="2:10" ht="20.100000000000001" customHeight="1" thickBot="1" x14ac:dyDescent="0.25">
      <c r="B49" s="4" t="s">
        <v>236</v>
      </c>
      <c r="C49" s="61">
        <f>'Relación Víctima_Denunciado '!C49/'Relación Víctima_Denunciado '!$L49</f>
        <v>0.30666666666666664</v>
      </c>
      <c r="D49" s="61">
        <f>'Relación Víctima_Denunciado '!D49/'Relación Víctima_Denunciado '!$L49</f>
        <v>0.16</v>
      </c>
      <c r="E49" s="61">
        <f>'Relación Víctima_Denunciado '!E49/'Relación Víctima_Denunciado '!$L49</f>
        <v>0.4</v>
      </c>
      <c r="F49" s="61">
        <f>'Relación Víctima_Denunciado '!F49/'Relación Víctima_Denunciado '!$L49</f>
        <v>0.13333333333333333</v>
      </c>
      <c r="G49" s="61">
        <f>'Relación Víctima_Denunciado '!H49/'Relación Víctima_Denunciado '!$L49</f>
        <v>0</v>
      </c>
      <c r="H49" s="61">
        <f>('Relación Víctima_Denunciado '!I49/'Relación Víctima_Denunciado '!$L49)</f>
        <v>0</v>
      </c>
      <c r="I49" s="61">
        <f>('Relación Víctima_Denunciado '!J49/'Relación Víctima_Denunciado '!$L49)</f>
        <v>0</v>
      </c>
      <c r="J49" s="61">
        <f>('Relación Víctima_Denunciado '!K49/'Relación Víctima_Denunciado '!$L49)</f>
        <v>0</v>
      </c>
    </row>
    <row r="50" spans="2:10" ht="20.100000000000001" customHeight="1" thickBot="1" x14ac:dyDescent="0.25">
      <c r="B50" s="4" t="s">
        <v>237</v>
      </c>
      <c r="C50" s="61">
        <f>'Relación Víctima_Denunciado '!C50/'Relación Víctima_Denunciado '!$L50</f>
        <v>0.15348837209302327</v>
      </c>
      <c r="D50" s="61">
        <f>'Relación Víctima_Denunciado '!D50/'Relación Víctima_Denunciado '!$L50</f>
        <v>0.13953488372093023</v>
      </c>
      <c r="E50" s="61">
        <f>'Relación Víctima_Denunciado '!E50/'Relación Víctima_Denunciado '!$L50</f>
        <v>0.26976744186046514</v>
      </c>
      <c r="F50" s="61">
        <f>'Relación Víctima_Denunciado '!F50/'Relación Víctima_Denunciado '!$L50</f>
        <v>0.43720930232558142</v>
      </c>
      <c r="G50" s="61">
        <f>'Relación Víctima_Denunciado '!H50/'Relación Víctima_Denunciado '!$L50</f>
        <v>0</v>
      </c>
      <c r="H50" s="61">
        <f>('Relación Víctima_Denunciado '!I50/'Relación Víctima_Denunciado '!$L50)</f>
        <v>0</v>
      </c>
      <c r="I50" s="61">
        <f>('Relación Víctima_Denunciado '!J50/'Relación Víctima_Denunciado '!$L50)</f>
        <v>0</v>
      </c>
      <c r="J50" s="61">
        <f>('Relación Víctima_Denunciado '!K50/'Relación Víctima_Denunciado '!$L50)</f>
        <v>0</v>
      </c>
    </row>
    <row r="51" spans="2:10" ht="20.100000000000001" customHeight="1" thickBot="1" x14ac:dyDescent="0.25">
      <c r="B51" s="4" t="s">
        <v>238</v>
      </c>
      <c r="C51" s="61">
        <f>'Relación Víctima_Denunciado '!C51/'Relación Víctima_Denunciado '!$L51</f>
        <v>0.234375</v>
      </c>
      <c r="D51" s="61">
        <f>'Relación Víctima_Denunciado '!D51/'Relación Víctima_Denunciado '!$L51</f>
        <v>0.1875</v>
      </c>
      <c r="E51" s="61">
        <f>'Relación Víctima_Denunciado '!E51/'Relación Víctima_Denunciado '!$L51</f>
        <v>0.421875</v>
      </c>
      <c r="F51" s="61">
        <f>'Relación Víctima_Denunciado '!F51/'Relación Víctima_Denunciado '!$L51</f>
        <v>0.15625</v>
      </c>
      <c r="G51" s="61">
        <f>'Relación Víctima_Denunciado '!H51/'Relación Víctima_Denunciado '!$L51</f>
        <v>0</v>
      </c>
      <c r="H51" s="61">
        <f>('Relación Víctima_Denunciado '!I51/'Relación Víctima_Denunciado '!$L51)</f>
        <v>0</v>
      </c>
      <c r="I51" s="61">
        <f>('Relación Víctima_Denunciado '!J51/'Relación Víctima_Denunciado '!$L51)</f>
        <v>0</v>
      </c>
      <c r="J51" s="61">
        <f>('Relación Víctima_Denunciado '!K51/'Relación Víctima_Denunciado '!$L51)</f>
        <v>0</v>
      </c>
    </row>
    <row r="52" spans="2:10" ht="20.100000000000001" customHeight="1" thickBot="1" x14ac:dyDescent="0.25">
      <c r="B52" s="4" t="s">
        <v>239</v>
      </c>
      <c r="C52" s="61">
        <f>'Relación Víctima_Denunciado '!C52/'Relación Víctima_Denunciado '!$L52</f>
        <v>0.18867924528301888</v>
      </c>
      <c r="D52" s="61">
        <f>'Relación Víctima_Denunciado '!D52/'Relación Víctima_Denunciado '!$L52</f>
        <v>3.7735849056603772E-2</v>
      </c>
      <c r="E52" s="61">
        <f>'Relación Víctima_Denunciado '!E52/'Relación Víctima_Denunciado '!$L52</f>
        <v>0.28301886792452829</v>
      </c>
      <c r="F52" s="61">
        <f>'Relación Víctima_Denunciado '!F52/'Relación Víctima_Denunciado '!$L52</f>
        <v>0.49056603773584906</v>
      </c>
      <c r="G52" s="61">
        <f>'Relación Víctima_Denunciado '!H52/'Relación Víctima_Denunciado '!$L52</f>
        <v>0</v>
      </c>
      <c r="H52" s="61">
        <f>('Relación Víctima_Denunciado '!I52/'Relación Víctima_Denunciado '!$L52)</f>
        <v>0</v>
      </c>
      <c r="I52" s="61">
        <f>('Relación Víctima_Denunciado '!J52/'Relación Víctima_Denunciado '!$L52)</f>
        <v>0</v>
      </c>
      <c r="J52" s="61">
        <f>('Relación Víctima_Denunciado '!K52/'Relación Víctima_Denunciado '!$L52)</f>
        <v>0</v>
      </c>
    </row>
    <row r="53" spans="2:10" ht="20.100000000000001" customHeight="1" thickBot="1" x14ac:dyDescent="0.25">
      <c r="B53" s="4" t="s">
        <v>240</v>
      </c>
      <c r="C53" s="61">
        <f>'Relación Víctima_Denunciado '!C53/'Relación Víctima_Denunciado '!$L53</f>
        <v>0.1893491124260355</v>
      </c>
      <c r="D53" s="61">
        <f>'Relación Víctima_Denunciado '!D53/'Relación Víctima_Denunciado '!$L53</f>
        <v>0.13017751479289941</v>
      </c>
      <c r="E53" s="61">
        <f>'Relación Víctima_Denunciado '!E53/'Relación Víctima_Denunciado '!$L53</f>
        <v>0.23668639053254437</v>
      </c>
      <c r="F53" s="61">
        <f>'Relación Víctima_Denunciado '!F53/'Relación Víctima_Denunciado '!$L53</f>
        <v>0.4437869822485207</v>
      </c>
      <c r="G53" s="61">
        <f>'Relación Víctima_Denunciado '!H53/'Relación Víctima_Denunciado '!$L53</f>
        <v>0</v>
      </c>
      <c r="H53" s="61">
        <f>('Relación Víctima_Denunciado '!I53/'Relación Víctima_Denunciado '!$L53)</f>
        <v>0</v>
      </c>
      <c r="I53" s="61">
        <f>('Relación Víctima_Denunciado '!J53/'Relación Víctima_Denunciado '!$L53)</f>
        <v>0</v>
      </c>
      <c r="J53" s="61">
        <f>('Relación Víctima_Denunciado '!K53/'Relación Víctima_Denunciado '!$L53)</f>
        <v>0</v>
      </c>
    </row>
    <row r="54" spans="2:10" ht="20.100000000000001" customHeight="1" thickBot="1" x14ac:dyDescent="0.25">
      <c r="B54" s="4" t="s">
        <v>241</v>
      </c>
      <c r="C54" s="61">
        <f>'Relación Víctima_Denunciado '!C54/'Relación Víctima_Denunciado '!$L54</f>
        <v>0.13837283792440744</v>
      </c>
      <c r="D54" s="61">
        <f>'Relación Víctima_Denunciado '!D54/'Relación Víctima_Denunciado '!$L54</f>
        <v>5.3171044202434334E-2</v>
      </c>
      <c r="E54" s="61">
        <f>'Relación Víctima_Denunciado '!E54/'Relación Víctima_Denunciado '!$L54</f>
        <v>0.27162075592568868</v>
      </c>
      <c r="F54" s="61">
        <f>'Relación Víctima_Denunciado '!F54/'Relación Víctima_Denunciado '!$L54</f>
        <v>0.53683536194746961</v>
      </c>
      <c r="G54" s="61">
        <f>'Relación Víctima_Denunciado '!H54/'Relación Víctima_Denunciado '!$L54</f>
        <v>0</v>
      </c>
      <c r="H54" s="61">
        <f>('Relación Víctima_Denunciado '!I54/'Relación Víctima_Denunciado '!$L54)</f>
        <v>0</v>
      </c>
      <c r="I54" s="61">
        <f>('Relación Víctima_Denunciado '!J54/'Relación Víctima_Denunciado '!$L54)</f>
        <v>0</v>
      </c>
      <c r="J54" s="61">
        <f>('Relación Víctima_Denunciado '!K54/'Relación Víctima_Denunciado '!$L54)</f>
        <v>0</v>
      </c>
    </row>
    <row r="55" spans="2:10" ht="20.100000000000001" customHeight="1" thickBot="1" x14ac:dyDescent="0.25">
      <c r="B55" s="4" t="s">
        <v>242</v>
      </c>
      <c r="C55" s="61">
        <f>'Relación Víctima_Denunciado '!C55/'Relación Víctima_Denunciado '!$L55</f>
        <v>0.17118997912317327</v>
      </c>
      <c r="D55" s="61">
        <f>'Relación Víctima_Denunciado '!D55/'Relación Víctima_Denunciado '!$L55</f>
        <v>0.1837160751565762</v>
      </c>
      <c r="E55" s="61">
        <f>'Relación Víctima_Denunciado '!E55/'Relación Víctima_Denunciado '!$L55</f>
        <v>0.24843423799582465</v>
      </c>
      <c r="F55" s="61">
        <f>'Relación Víctima_Denunciado '!F55/'Relación Víctima_Denunciado '!$L55</f>
        <v>0.39457202505219208</v>
      </c>
      <c r="G55" s="61">
        <f>'Relación Víctima_Denunciado '!H55/'Relación Víctima_Denunciado '!$L55</f>
        <v>0</v>
      </c>
      <c r="H55" s="61">
        <f>('Relación Víctima_Denunciado '!I55/'Relación Víctima_Denunciado '!$L55)</f>
        <v>0</v>
      </c>
      <c r="I55" s="61">
        <f>('Relación Víctima_Denunciado '!J55/'Relación Víctima_Denunciado '!$L55)</f>
        <v>0</v>
      </c>
      <c r="J55" s="61">
        <f>('Relación Víctima_Denunciado '!K55/'Relación Víctima_Denunciado '!$L55)</f>
        <v>2.0876826722338203E-3</v>
      </c>
    </row>
    <row r="56" spans="2:10" ht="20.100000000000001" customHeight="1" thickBot="1" x14ac:dyDescent="0.25">
      <c r="B56" s="4" t="s">
        <v>243</v>
      </c>
      <c r="C56" s="61">
        <f>'Relación Víctima_Denunciado '!C56/'Relación Víctima_Denunciado '!$L56</f>
        <v>0.10317460317460317</v>
      </c>
      <c r="D56" s="61">
        <f>'Relación Víctima_Denunciado '!D56/'Relación Víctima_Denunciado '!$L56</f>
        <v>0.14285714285714285</v>
      </c>
      <c r="E56" s="61">
        <f>'Relación Víctima_Denunciado '!E56/'Relación Víctima_Denunciado '!$L56</f>
        <v>0.25396825396825395</v>
      </c>
      <c r="F56" s="61">
        <f>'Relación Víctima_Denunciado '!F56/'Relación Víctima_Denunciado '!$L56</f>
        <v>0.5</v>
      </c>
      <c r="G56" s="61">
        <f>'Relación Víctima_Denunciado '!H56/'Relación Víctima_Denunciado '!$L56</f>
        <v>0</v>
      </c>
      <c r="H56" s="61">
        <f>('Relación Víctima_Denunciado '!I56/'Relación Víctima_Denunciado '!$L56)</f>
        <v>0</v>
      </c>
      <c r="I56" s="61">
        <f>('Relación Víctima_Denunciado '!J56/'Relación Víctima_Denunciado '!$L56)</f>
        <v>0</v>
      </c>
      <c r="J56" s="61">
        <f>('Relación Víctima_Denunciado '!K56/'Relación Víctima_Denunciado '!$L56)</f>
        <v>0</v>
      </c>
    </row>
    <row r="57" spans="2:10" ht="20.100000000000001" customHeight="1" thickBot="1" x14ac:dyDescent="0.25">
      <c r="B57" s="4" t="s">
        <v>244</v>
      </c>
      <c r="C57" s="61">
        <f>'Relación Víctima_Denunciado '!C57/'Relación Víctima_Denunciado '!$L57</f>
        <v>0.2558139534883721</v>
      </c>
      <c r="D57" s="61">
        <f>'Relación Víctima_Denunciado '!D57/'Relación Víctima_Denunciado '!$L57</f>
        <v>9.3023255813953487E-2</v>
      </c>
      <c r="E57" s="61">
        <f>'Relación Víctima_Denunciado '!E57/'Relación Víctima_Denunciado '!$L57</f>
        <v>0.41860465116279072</v>
      </c>
      <c r="F57" s="61">
        <f>'Relación Víctima_Denunciado '!F57/'Relación Víctima_Denunciado '!$L57</f>
        <v>0.23255813953488372</v>
      </c>
      <c r="G57" s="61">
        <f>'Relación Víctima_Denunciado '!H57/'Relación Víctima_Denunciado '!$L57</f>
        <v>0</v>
      </c>
      <c r="H57" s="61">
        <f>('Relación Víctima_Denunciado '!I57/'Relación Víctima_Denunciado '!$L57)</f>
        <v>0</v>
      </c>
      <c r="I57" s="61">
        <f>('Relación Víctima_Denunciado '!J57/'Relación Víctima_Denunciado '!$L57)</f>
        <v>0</v>
      </c>
      <c r="J57" s="61">
        <f>('Relación Víctima_Denunciado '!K57/'Relación Víctima_Denunciado '!$L57)</f>
        <v>0</v>
      </c>
    </row>
    <row r="58" spans="2:10" ht="20.100000000000001" customHeight="1" thickBot="1" x14ac:dyDescent="0.25">
      <c r="B58" s="4" t="s">
        <v>270</v>
      </c>
      <c r="C58" s="61">
        <f>'Relación Víctima_Denunciado '!C58/'Relación Víctima_Denunciado '!$L58</f>
        <v>0.26250000000000001</v>
      </c>
      <c r="D58" s="61">
        <f>'Relación Víctima_Denunciado '!D58/'Relación Víctima_Denunciado '!$L58</f>
        <v>6.25E-2</v>
      </c>
      <c r="E58" s="61">
        <f>'Relación Víctima_Denunciado '!E58/'Relación Víctima_Denunciado '!$L58</f>
        <v>0.17499999999999999</v>
      </c>
      <c r="F58" s="61">
        <f>'Relación Víctima_Denunciado '!F58/'Relación Víctima_Denunciado '!$L58</f>
        <v>0.47499999999999998</v>
      </c>
      <c r="G58" s="61">
        <f>'Relación Víctima_Denunciado '!H58/'Relación Víctima_Denunciado '!$L58</f>
        <v>0</v>
      </c>
      <c r="H58" s="61">
        <f>('Relación Víctima_Denunciado '!I58/'Relación Víctima_Denunciado '!$L58)</f>
        <v>0</v>
      </c>
      <c r="I58" s="61">
        <f>('Relación Víctima_Denunciado '!J58/'Relación Víctima_Denunciado '!$L58)</f>
        <v>0</v>
      </c>
      <c r="J58" s="61">
        <f>('Relación Víctima_Denunciado '!K58/'Relación Víctima_Denunciado '!$L58)</f>
        <v>2.5000000000000001E-2</v>
      </c>
    </row>
    <row r="59" spans="2:10" ht="20.100000000000001" customHeight="1" thickBot="1" x14ac:dyDescent="0.25">
      <c r="B59" s="4" t="s">
        <v>246</v>
      </c>
      <c r="C59" s="61">
        <f>'Relación Víctima_Denunciado '!C59/'Relación Víctima_Denunciado '!$L59</f>
        <v>8.4745762711864403E-2</v>
      </c>
      <c r="D59" s="61">
        <f>'Relación Víctima_Denunciado '!D59/'Relación Víctima_Denunciado '!$L59</f>
        <v>6.7796610169491525E-2</v>
      </c>
      <c r="E59" s="61">
        <f>'Relación Víctima_Denunciado '!E59/'Relación Víctima_Denunciado '!$L59</f>
        <v>0.32203389830508472</v>
      </c>
      <c r="F59" s="61">
        <f>'Relación Víctima_Denunciado '!F59/'Relación Víctima_Denunciado '!$L59</f>
        <v>0.51977401129943501</v>
      </c>
      <c r="G59" s="61">
        <f>'Relación Víctima_Denunciado '!H59/'Relación Víctima_Denunciado '!$L59</f>
        <v>0</v>
      </c>
      <c r="H59" s="61">
        <f>('Relación Víctima_Denunciado '!I59/'Relación Víctima_Denunciado '!$L59)</f>
        <v>0</v>
      </c>
      <c r="I59" s="61">
        <f>('Relación Víctima_Denunciado '!J59/'Relación Víctima_Denunciado '!$L59)</f>
        <v>5.6497175141242938E-3</v>
      </c>
      <c r="J59" s="61">
        <f>('Relación Víctima_Denunciado '!K59/'Relación Víctima_Denunciado '!$L59)</f>
        <v>0</v>
      </c>
    </row>
    <row r="60" spans="2:10" ht="20.100000000000001" customHeight="1" thickBot="1" x14ac:dyDescent="0.25">
      <c r="B60" s="4" t="s">
        <v>247</v>
      </c>
      <c r="C60" s="62">
        <f>'Relación Víctima_Denunciado '!C60/'Relación Víctima_Denunciado '!$L60</f>
        <v>0.17857142857142858</v>
      </c>
      <c r="D60" s="62">
        <f>'Relación Víctima_Denunciado '!D60/'Relación Víctima_Denunciado '!$L60</f>
        <v>3.5714285714285712E-2</v>
      </c>
      <c r="E60" s="62">
        <f>'Relación Víctima_Denunciado '!E60/'Relación Víctima_Denunciado '!$L60</f>
        <v>0.6071428571428571</v>
      </c>
      <c r="F60" s="62">
        <f>'Relación Víctima_Denunciado '!F60/'Relación Víctima_Denunciado '!$L60</f>
        <v>0.17857142857142858</v>
      </c>
      <c r="G60" s="61">
        <f>'Relación Víctima_Denunciado '!H60/'Relación Víctima_Denunciado '!$L60</f>
        <v>0</v>
      </c>
      <c r="H60" s="61">
        <f>('Relación Víctima_Denunciado '!I60/'Relación Víctima_Denunciado '!$L60)</f>
        <v>0</v>
      </c>
      <c r="I60" s="61">
        <f>('Relación Víctima_Denunciado '!J60/'Relación Víctima_Denunciado '!$L60)</f>
        <v>0</v>
      </c>
      <c r="J60" s="61">
        <f>('Relación Víctima_Denunciado '!K60/'Relación Víctima_Denunciado '!$L60)</f>
        <v>0</v>
      </c>
    </row>
    <row r="61" spans="2:10" ht="20.100000000000001" customHeight="1" thickBot="1" x14ac:dyDescent="0.25">
      <c r="B61" s="7" t="s">
        <v>22</v>
      </c>
      <c r="C61" s="32">
        <f>'Relación Víctima_Denunciado '!C61/'Relación Víctima_Denunciado '!$L61</f>
        <v>0.15897577599705259</v>
      </c>
      <c r="D61" s="32">
        <f>'Relación Víctima_Denunciado '!D61/'Relación Víctima_Denunciado '!$L61</f>
        <v>0.10472506217187068</v>
      </c>
      <c r="E61" s="32">
        <f>'Relación Víctima_Denunciado '!E61/'Relación Víctima_Denunciado '!$L61</f>
        <v>0.26655613889656443</v>
      </c>
      <c r="F61" s="32">
        <f>'Relación Víctima_Denunciado '!F61/'Relación Víctima_Denunciado '!$L61</f>
        <v>0.46504559270516715</v>
      </c>
      <c r="G61" s="32">
        <f>'Relación Víctima_Denunciado '!H61/'Relación Víctima_Denunciado '!$L61</f>
        <v>1.8421295017039699E-3</v>
      </c>
      <c r="H61" s="32">
        <f>('Relación Víctima_Denunciado '!I61/'Relación Víctima_Denunciado '!$L61)</f>
        <v>7.3685180068158794E-4</v>
      </c>
      <c r="I61" s="32">
        <f>('Relación Víctima_Denunciado '!J61/'Relación Víctima_Denunciado '!$L61)</f>
        <v>1.6579165515335729E-3</v>
      </c>
      <c r="J61" s="32">
        <f>('Relación Víctima_Denunciado '!K61/'Relación Víctima_Denunciado '!$L61)</f>
        <v>4.6053237542599247E-4</v>
      </c>
    </row>
    <row r="63" spans="2:10" x14ac:dyDescent="0.2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6" width="15" customWidth="1"/>
    <col min="17" max="17" width="14.125" bestFit="1" customWidth="1"/>
    <col min="18" max="18" width="22.75" hidden="1" customWidth="1"/>
    <col min="19" max="19" width="13.375" hidden="1" customWidth="1"/>
    <col min="20" max="20" width="12.875" bestFit="1" customWidth="1"/>
    <col min="21" max="26" width="15" customWidth="1"/>
  </cols>
  <sheetData>
    <row r="9" spans="2:26" ht="48.2" customHeight="1" x14ac:dyDescent="0.2">
      <c r="B9" s="10"/>
      <c r="C9" s="95" t="s">
        <v>126</v>
      </c>
      <c r="D9" s="95" t="s">
        <v>127</v>
      </c>
      <c r="E9" s="95" t="s">
        <v>128</v>
      </c>
      <c r="F9" s="95" t="s">
        <v>294</v>
      </c>
      <c r="G9" s="95" t="s">
        <v>129</v>
      </c>
      <c r="H9" s="95" t="s">
        <v>151</v>
      </c>
      <c r="I9" s="95" t="s">
        <v>130</v>
      </c>
      <c r="J9" s="95" t="s">
        <v>131</v>
      </c>
      <c r="K9" s="96"/>
      <c r="L9" s="96"/>
      <c r="M9" s="95" t="s">
        <v>132</v>
      </c>
      <c r="N9" s="95" t="s">
        <v>133</v>
      </c>
      <c r="O9" s="95" t="s">
        <v>134</v>
      </c>
      <c r="P9" s="96" t="s">
        <v>135</v>
      </c>
      <c r="Q9" s="96" t="s">
        <v>136</v>
      </c>
      <c r="R9" s="95" t="s">
        <v>137</v>
      </c>
      <c r="S9" s="95" t="s">
        <v>138</v>
      </c>
      <c r="T9" s="95" t="s">
        <v>139</v>
      </c>
      <c r="U9" s="95" t="s">
        <v>140</v>
      </c>
      <c r="V9" s="95" t="s">
        <v>141</v>
      </c>
      <c r="W9" s="95" t="s">
        <v>142</v>
      </c>
      <c r="X9" s="95" t="s">
        <v>143</v>
      </c>
      <c r="Y9" s="95" t="s">
        <v>144</v>
      </c>
      <c r="Z9" s="95" t="s">
        <v>145</v>
      </c>
    </row>
    <row r="10" spans="2:26" ht="73.5" customHeight="1" thickBot="1" x14ac:dyDescent="0.25">
      <c r="B10" s="10"/>
      <c r="C10" s="95"/>
      <c r="D10" s="95"/>
      <c r="E10" s="95"/>
      <c r="F10" s="95"/>
      <c r="G10" s="95"/>
      <c r="H10" s="95"/>
      <c r="I10" s="95"/>
      <c r="J10" s="26" t="s">
        <v>146</v>
      </c>
      <c r="K10" s="26" t="s">
        <v>147</v>
      </c>
      <c r="L10" s="26" t="s">
        <v>148</v>
      </c>
      <c r="M10" s="95"/>
      <c r="N10" s="95"/>
      <c r="O10" s="26" t="s">
        <v>35</v>
      </c>
      <c r="P10" s="26" t="s">
        <v>149</v>
      </c>
      <c r="Q10" s="26" t="s">
        <v>150</v>
      </c>
      <c r="R10" s="95"/>
      <c r="S10" s="95"/>
      <c r="T10" s="95"/>
      <c r="U10" s="95"/>
      <c r="V10" s="95"/>
      <c r="W10" s="95"/>
      <c r="X10" s="95"/>
      <c r="Y10" s="95"/>
      <c r="Z10" s="95"/>
    </row>
    <row r="11" spans="2:26" ht="20.100000000000001" customHeight="1" thickBot="1" x14ac:dyDescent="0.25">
      <c r="B11" s="3" t="s">
        <v>198</v>
      </c>
      <c r="C11" s="18">
        <v>1149</v>
      </c>
      <c r="D11" s="18">
        <v>556</v>
      </c>
      <c r="E11" s="18">
        <v>593</v>
      </c>
      <c r="F11" s="18">
        <v>0</v>
      </c>
      <c r="G11" s="18">
        <v>1216</v>
      </c>
      <c r="H11" s="18">
        <v>0</v>
      </c>
      <c r="I11" s="18">
        <v>0</v>
      </c>
      <c r="J11" s="18">
        <v>973</v>
      </c>
      <c r="K11" s="18">
        <v>34</v>
      </c>
      <c r="L11" s="18">
        <v>175</v>
      </c>
      <c r="M11" s="18">
        <v>34</v>
      </c>
      <c r="N11" s="18">
        <v>0</v>
      </c>
      <c r="O11" s="18">
        <v>64</v>
      </c>
      <c r="P11" s="18">
        <v>35</v>
      </c>
      <c r="Q11" s="18">
        <v>29</v>
      </c>
      <c r="R11" s="18">
        <v>760964</v>
      </c>
      <c r="S11" s="18">
        <v>371861</v>
      </c>
      <c r="T11" s="65">
        <f>+(G11/R11)*100</f>
        <v>0.15979730972818687</v>
      </c>
      <c r="U11" s="65">
        <f>+(G11/S11)*100</f>
        <v>0.32700390737399188</v>
      </c>
      <c r="V11" s="65">
        <f>+(C11/S11)*100</f>
        <v>0.30898642234598411</v>
      </c>
      <c r="W11" s="51">
        <f t="shared" ref="W11" si="0">+O11/G11</f>
        <v>5.2631578947368418E-2</v>
      </c>
      <c r="X11" s="51">
        <f t="shared" ref="X11:X42" si="1">O11/C11</f>
        <v>5.5700609225413401E-2</v>
      </c>
      <c r="Y11" s="51">
        <f>'Órdenes y Medidas'!C14/'Denuncias-Renuncias'!G11</f>
        <v>0.26151315789473684</v>
      </c>
      <c r="Z11" s="51">
        <f>'Órdenes y Medidas'!C14/'Denuncias-Renuncias'!C11</f>
        <v>0.27676240208877284</v>
      </c>
    </row>
    <row r="12" spans="2:26" ht="20.100000000000001" customHeight="1" thickBot="1" x14ac:dyDescent="0.25">
      <c r="B12" s="4" t="s">
        <v>199</v>
      </c>
      <c r="C12" s="19">
        <v>1250</v>
      </c>
      <c r="D12" s="19">
        <v>1079</v>
      </c>
      <c r="E12" s="19">
        <v>171</v>
      </c>
      <c r="F12" s="19">
        <v>11</v>
      </c>
      <c r="G12" s="19">
        <v>1587</v>
      </c>
      <c r="H12" s="19">
        <v>4</v>
      </c>
      <c r="I12" s="19">
        <v>1</v>
      </c>
      <c r="J12" s="19">
        <v>1177</v>
      </c>
      <c r="K12" s="19">
        <v>9</v>
      </c>
      <c r="L12" s="19">
        <v>133</v>
      </c>
      <c r="M12" s="19">
        <v>55</v>
      </c>
      <c r="N12" s="19">
        <v>208</v>
      </c>
      <c r="O12" s="19">
        <v>86</v>
      </c>
      <c r="P12" s="19">
        <v>74</v>
      </c>
      <c r="Q12" s="19">
        <v>12</v>
      </c>
      <c r="R12" s="19">
        <v>1341909</v>
      </c>
      <c r="S12" s="19">
        <v>680409</v>
      </c>
      <c r="T12" s="65">
        <f t="shared" ref="T12:T60" si="2">+(G12/R12)*100</f>
        <v>0.11826435324600998</v>
      </c>
      <c r="U12" s="65">
        <f t="shared" ref="U12:U60" si="3">+(G12/S12)*100</f>
        <v>0.23324206469932054</v>
      </c>
      <c r="V12" s="65">
        <f t="shared" ref="V12:V60" si="4">+(C12/S12)*100</f>
        <v>0.18371303142668602</v>
      </c>
      <c r="W12" s="51">
        <f t="shared" ref="W12:W60" si="5">+O12/G12</f>
        <v>5.4190296156269691E-2</v>
      </c>
      <c r="X12" s="51">
        <f t="shared" si="1"/>
        <v>6.88E-2</v>
      </c>
      <c r="Y12" s="51">
        <f>'Órdenes y Medidas'!C15/'Denuncias-Renuncias'!G12</f>
        <v>0.1600504095778198</v>
      </c>
      <c r="Z12" s="51">
        <f>'Órdenes y Medidas'!C15/'Denuncias-Renuncias'!C12</f>
        <v>0.20319999999999999</v>
      </c>
    </row>
    <row r="13" spans="2:26" ht="20.100000000000001" customHeight="1" thickBot="1" x14ac:dyDescent="0.25">
      <c r="B13" s="4" t="s">
        <v>200</v>
      </c>
      <c r="C13" s="19">
        <v>645</v>
      </c>
      <c r="D13" s="19">
        <v>588</v>
      </c>
      <c r="E13" s="19">
        <v>57</v>
      </c>
      <c r="F13" s="19">
        <v>2</v>
      </c>
      <c r="G13" s="19">
        <v>647</v>
      </c>
      <c r="H13" s="19">
        <v>2</v>
      </c>
      <c r="I13" s="19">
        <v>0</v>
      </c>
      <c r="J13" s="19">
        <v>595</v>
      </c>
      <c r="K13" s="19">
        <v>11</v>
      </c>
      <c r="L13" s="19">
        <v>28</v>
      </c>
      <c r="M13" s="19">
        <v>11</v>
      </c>
      <c r="N13" s="19">
        <v>0</v>
      </c>
      <c r="O13" s="19">
        <v>21</v>
      </c>
      <c r="P13" s="19">
        <v>16</v>
      </c>
      <c r="Q13" s="19">
        <v>5</v>
      </c>
      <c r="R13" s="19">
        <v>774313</v>
      </c>
      <c r="S13" s="19">
        <v>395658</v>
      </c>
      <c r="T13" s="65">
        <f t="shared" si="2"/>
        <v>8.3557941039347147E-2</v>
      </c>
      <c r="U13" s="65">
        <f t="shared" si="3"/>
        <v>0.16352506457597218</v>
      </c>
      <c r="V13" s="65">
        <f t="shared" si="4"/>
        <v>0.16301957751391352</v>
      </c>
      <c r="W13" s="51">
        <f t="shared" si="5"/>
        <v>3.2457496136012363E-2</v>
      </c>
      <c r="X13" s="51">
        <f t="shared" si="1"/>
        <v>3.255813953488372E-2</v>
      </c>
      <c r="Y13" s="51">
        <f>'Órdenes y Medidas'!C16/'Denuncias-Renuncias'!G13</f>
        <v>0.16846986089644514</v>
      </c>
      <c r="Z13" s="51">
        <f>'Órdenes y Medidas'!C16/'Denuncias-Renuncias'!C13</f>
        <v>0.16899224806201552</v>
      </c>
    </row>
    <row r="14" spans="2:26" ht="20.100000000000001" customHeight="1" thickBot="1" x14ac:dyDescent="0.25">
      <c r="B14" s="4" t="s">
        <v>201</v>
      </c>
      <c r="C14" s="19">
        <v>1128</v>
      </c>
      <c r="D14" s="19">
        <v>969</v>
      </c>
      <c r="E14" s="19">
        <v>159</v>
      </c>
      <c r="F14" s="19">
        <v>0</v>
      </c>
      <c r="G14" s="19">
        <v>1241</v>
      </c>
      <c r="H14" s="19">
        <v>2</v>
      </c>
      <c r="I14" s="19">
        <v>4</v>
      </c>
      <c r="J14" s="19">
        <v>994</v>
      </c>
      <c r="K14" s="19">
        <v>11</v>
      </c>
      <c r="L14" s="19">
        <v>113</v>
      </c>
      <c r="M14" s="19">
        <v>108</v>
      </c>
      <c r="N14" s="19">
        <v>9</v>
      </c>
      <c r="O14" s="19">
        <v>30</v>
      </c>
      <c r="P14" s="19">
        <v>21</v>
      </c>
      <c r="Q14" s="19">
        <v>9</v>
      </c>
      <c r="R14" s="19">
        <v>939741</v>
      </c>
      <c r="S14" s="19">
        <v>477226</v>
      </c>
      <c r="T14" s="65">
        <f t="shared" si="2"/>
        <v>0.1320576626964238</v>
      </c>
      <c r="U14" s="65">
        <f t="shared" si="3"/>
        <v>0.26004450721461109</v>
      </c>
      <c r="V14" s="65">
        <f t="shared" si="4"/>
        <v>0.23636599849966267</v>
      </c>
      <c r="W14" s="51">
        <f t="shared" si="5"/>
        <v>2.4174053182917002E-2</v>
      </c>
      <c r="X14" s="51">
        <f t="shared" si="1"/>
        <v>2.6595744680851064E-2</v>
      </c>
      <c r="Y14" s="51">
        <f>'Órdenes y Medidas'!C17/'Denuncias-Renuncias'!G14</f>
        <v>0.20467365028203063</v>
      </c>
      <c r="Z14" s="51">
        <f>'Órdenes y Medidas'!C17/'Denuncias-Renuncias'!C14</f>
        <v>0.225177304964539</v>
      </c>
    </row>
    <row r="15" spans="2:26" ht="20.100000000000001" customHeight="1" thickBot="1" x14ac:dyDescent="0.25">
      <c r="B15" s="4" t="s">
        <v>202</v>
      </c>
      <c r="C15" s="19">
        <v>639</v>
      </c>
      <c r="D15" s="19">
        <v>530</v>
      </c>
      <c r="E15" s="19">
        <v>109</v>
      </c>
      <c r="F15" s="19">
        <v>0</v>
      </c>
      <c r="G15" s="19">
        <v>651</v>
      </c>
      <c r="H15" s="19">
        <v>0</v>
      </c>
      <c r="I15" s="19">
        <v>0</v>
      </c>
      <c r="J15" s="19">
        <v>465</v>
      </c>
      <c r="K15" s="19">
        <v>10</v>
      </c>
      <c r="L15" s="19">
        <v>122</v>
      </c>
      <c r="M15" s="19">
        <v>54</v>
      </c>
      <c r="N15" s="19">
        <v>0</v>
      </c>
      <c r="O15" s="19">
        <v>22</v>
      </c>
      <c r="P15" s="19">
        <v>12</v>
      </c>
      <c r="Q15" s="19">
        <v>10</v>
      </c>
      <c r="R15" s="19">
        <v>535734</v>
      </c>
      <c r="S15" s="19">
        <v>270072</v>
      </c>
      <c r="T15" s="65">
        <f t="shared" si="2"/>
        <v>0.12151552822856118</v>
      </c>
      <c r="U15" s="65">
        <f t="shared" si="3"/>
        <v>0.24104683195592286</v>
      </c>
      <c r="V15" s="65">
        <f t="shared" si="4"/>
        <v>0.23660357238069846</v>
      </c>
      <c r="W15" s="51">
        <f t="shared" si="5"/>
        <v>3.3794162826420893E-2</v>
      </c>
      <c r="X15" s="51">
        <f t="shared" si="1"/>
        <v>3.4428794992175271E-2</v>
      </c>
      <c r="Y15" s="51">
        <f>'Órdenes y Medidas'!C18/'Denuncias-Renuncias'!G15</f>
        <v>0.2411674347158218</v>
      </c>
      <c r="Z15" s="51">
        <f>'Órdenes y Medidas'!C18/'Denuncias-Renuncias'!C15</f>
        <v>0.24569640062597808</v>
      </c>
    </row>
    <row r="16" spans="2:26" ht="20.100000000000001" customHeight="1" thickBot="1" x14ac:dyDescent="0.25">
      <c r="B16" s="4" t="s">
        <v>203</v>
      </c>
      <c r="C16" s="19">
        <v>416</v>
      </c>
      <c r="D16" s="19">
        <v>342</v>
      </c>
      <c r="E16" s="19">
        <v>74</v>
      </c>
      <c r="F16" s="19">
        <v>0</v>
      </c>
      <c r="G16" s="19">
        <v>446</v>
      </c>
      <c r="H16" s="19">
        <v>0</v>
      </c>
      <c r="I16" s="19">
        <v>2</v>
      </c>
      <c r="J16" s="19">
        <v>352</v>
      </c>
      <c r="K16" s="19">
        <v>17</v>
      </c>
      <c r="L16" s="19">
        <v>59</v>
      </c>
      <c r="M16" s="19">
        <v>8</v>
      </c>
      <c r="N16" s="19">
        <v>8</v>
      </c>
      <c r="O16" s="19">
        <v>29</v>
      </c>
      <c r="P16" s="19">
        <v>24</v>
      </c>
      <c r="Q16" s="19">
        <v>5</v>
      </c>
      <c r="R16" s="19">
        <v>619055</v>
      </c>
      <c r="S16" s="19">
        <v>312583</v>
      </c>
      <c r="T16" s="65">
        <f t="shared" si="2"/>
        <v>7.2045294844561472E-2</v>
      </c>
      <c r="U16" s="65">
        <f t="shared" si="3"/>
        <v>0.14268210363327499</v>
      </c>
      <c r="V16" s="65">
        <f t="shared" si="4"/>
        <v>0.13308465271623857</v>
      </c>
      <c r="W16" s="51">
        <f t="shared" si="5"/>
        <v>6.5022421524663671E-2</v>
      </c>
      <c r="X16" s="51">
        <f t="shared" si="1"/>
        <v>6.9711538461538464E-2</v>
      </c>
      <c r="Y16" s="51">
        <f>'Órdenes y Medidas'!C19/'Denuncias-Renuncias'!G16</f>
        <v>0.26008968609865468</v>
      </c>
      <c r="Z16" s="51">
        <f>'Órdenes y Medidas'!C19/'Denuncias-Renuncias'!C16</f>
        <v>0.27884615384615385</v>
      </c>
    </row>
    <row r="17" spans="2:26" ht="20.100000000000001" customHeight="1" thickBot="1" x14ac:dyDescent="0.25">
      <c r="B17" s="4" t="s">
        <v>204</v>
      </c>
      <c r="C17" s="19">
        <v>2028</v>
      </c>
      <c r="D17" s="19">
        <v>1183</v>
      </c>
      <c r="E17" s="19">
        <v>845</v>
      </c>
      <c r="F17" s="19">
        <v>10</v>
      </c>
      <c r="G17" s="19">
        <v>2284</v>
      </c>
      <c r="H17" s="19">
        <v>65</v>
      </c>
      <c r="I17" s="19">
        <v>1</v>
      </c>
      <c r="J17" s="19">
        <v>1341</v>
      </c>
      <c r="K17" s="19">
        <v>40</v>
      </c>
      <c r="L17" s="19">
        <v>480</v>
      </c>
      <c r="M17" s="19">
        <v>339</v>
      </c>
      <c r="N17" s="19">
        <v>18</v>
      </c>
      <c r="O17" s="19">
        <v>233</v>
      </c>
      <c r="P17" s="19">
        <v>160</v>
      </c>
      <c r="Q17" s="19">
        <v>73</v>
      </c>
      <c r="R17" s="19">
        <v>1860686</v>
      </c>
      <c r="S17" s="19">
        <v>950294</v>
      </c>
      <c r="T17" s="65">
        <f t="shared" si="2"/>
        <v>0.12275042645561905</v>
      </c>
      <c r="U17" s="65">
        <f t="shared" si="3"/>
        <v>0.24034667166161211</v>
      </c>
      <c r="V17" s="65">
        <f t="shared" si="4"/>
        <v>0.21340764016188674</v>
      </c>
      <c r="W17" s="51">
        <f t="shared" si="5"/>
        <v>0.10201401050788091</v>
      </c>
      <c r="X17" s="51">
        <f t="shared" si="1"/>
        <v>0.11489151873767259</v>
      </c>
      <c r="Y17" s="51">
        <f>'Órdenes y Medidas'!C20/'Denuncias-Renuncias'!G17</f>
        <v>0.18563922942206654</v>
      </c>
      <c r="Z17" s="51">
        <f>'Órdenes y Medidas'!C20/'Denuncias-Renuncias'!C17</f>
        <v>0.20907297830374755</v>
      </c>
    </row>
    <row r="18" spans="2:26" ht="20.100000000000001" customHeight="1" thickBot="1" x14ac:dyDescent="0.25">
      <c r="B18" s="4" t="s">
        <v>205</v>
      </c>
      <c r="C18" s="19">
        <v>2085</v>
      </c>
      <c r="D18" s="19">
        <v>1700</v>
      </c>
      <c r="E18" s="19">
        <v>385</v>
      </c>
      <c r="F18" s="19">
        <v>0</v>
      </c>
      <c r="G18" s="19">
        <v>2197</v>
      </c>
      <c r="H18" s="19">
        <v>3</v>
      </c>
      <c r="I18" s="19">
        <v>0</v>
      </c>
      <c r="J18" s="19">
        <v>1518</v>
      </c>
      <c r="K18" s="19">
        <v>17</v>
      </c>
      <c r="L18" s="19">
        <v>362</v>
      </c>
      <c r="M18" s="19">
        <v>287</v>
      </c>
      <c r="N18" s="19">
        <v>10</v>
      </c>
      <c r="O18" s="19">
        <v>284</v>
      </c>
      <c r="P18" s="19">
        <v>201</v>
      </c>
      <c r="Q18" s="19">
        <v>83</v>
      </c>
      <c r="R18" s="19">
        <v>1968624</v>
      </c>
      <c r="S18" s="19">
        <v>1008359</v>
      </c>
      <c r="T18" s="65">
        <f t="shared" si="2"/>
        <v>0.11160079324441843</v>
      </c>
      <c r="U18" s="65">
        <f t="shared" si="3"/>
        <v>0.21787875151607711</v>
      </c>
      <c r="V18" s="65">
        <f t="shared" si="4"/>
        <v>0.20677159622713737</v>
      </c>
      <c r="W18" s="51">
        <f t="shared" si="5"/>
        <v>0.12926718252162039</v>
      </c>
      <c r="X18" s="51">
        <f t="shared" si="1"/>
        <v>0.13621103117505995</v>
      </c>
      <c r="Y18" s="51">
        <f>'Órdenes y Medidas'!C21/'Denuncias-Renuncias'!G18</f>
        <v>0.216659080564406</v>
      </c>
      <c r="Z18" s="51">
        <f>'Órdenes y Medidas'!C21/'Denuncias-Renuncias'!C18</f>
        <v>0.22829736211031176</v>
      </c>
    </row>
    <row r="19" spans="2:26" ht="20.100000000000001" customHeight="1" thickBot="1" x14ac:dyDescent="0.25">
      <c r="B19" s="4" t="s">
        <v>206</v>
      </c>
      <c r="C19" s="19">
        <v>205</v>
      </c>
      <c r="D19" s="19">
        <v>101</v>
      </c>
      <c r="E19" s="19">
        <v>104</v>
      </c>
      <c r="F19" s="19">
        <v>8</v>
      </c>
      <c r="G19" s="19">
        <v>217</v>
      </c>
      <c r="H19" s="19">
        <v>0</v>
      </c>
      <c r="I19" s="19">
        <v>0</v>
      </c>
      <c r="J19" s="19">
        <v>162</v>
      </c>
      <c r="K19" s="19">
        <v>3</v>
      </c>
      <c r="L19" s="19">
        <v>50</v>
      </c>
      <c r="M19" s="19">
        <v>2</v>
      </c>
      <c r="N19" s="19">
        <v>0</v>
      </c>
      <c r="O19" s="19">
        <v>35</v>
      </c>
      <c r="P19" s="19">
        <v>14</v>
      </c>
      <c r="Q19" s="19">
        <v>21</v>
      </c>
      <c r="R19" s="19">
        <v>228519</v>
      </c>
      <c r="S19" s="19">
        <v>112527</v>
      </c>
      <c r="T19" s="65">
        <f t="shared" si="2"/>
        <v>9.4959281285144775E-2</v>
      </c>
      <c r="U19" s="65">
        <f t="shared" si="3"/>
        <v>0.1928426066632897</v>
      </c>
      <c r="V19" s="65">
        <f t="shared" si="4"/>
        <v>0.18217849938237043</v>
      </c>
      <c r="W19" s="51">
        <f t="shared" si="5"/>
        <v>0.16129032258064516</v>
      </c>
      <c r="X19" s="51">
        <f t="shared" si="1"/>
        <v>0.17073170731707318</v>
      </c>
      <c r="Y19" s="51">
        <f>'Órdenes y Medidas'!C22/'Denuncias-Renuncias'!G19</f>
        <v>0.29493087557603687</v>
      </c>
      <c r="Z19" s="51">
        <f>'Órdenes y Medidas'!C22/'Denuncias-Renuncias'!C19</f>
        <v>0.31219512195121951</v>
      </c>
    </row>
    <row r="20" spans="2:26" ht="20.100000000000001" customHeight="1" thickBot="1" x14ac:dyDescent="0.25">
      <c r="B20" s="4" t="s">
        <v>207</v>
      </c>
      <c r="C20" s="19">
        <v>76</v>
      </c>
      <c r="D20" s="19">
        <v>39</v>
      </c>
      <c r="E20" s="19">
        <v>37</v>
      </c>
      <c r="F20" s="19">
        <v>0</v>
      </c>
      <c r="G20" s="19">
        <v>76</v>
      </c>
      <c r="H20" s="19">
        <v>0</v>
      </c>
      <c r="I20" s="19">
        <v>0</v>
      </c>
      <c r="J20" s="19">
        <v>59</v>
      </c>
      <c r="K20" s="19">
        <v>0</v>
      </c>
      <c r="L20" s="19">
        <v>11</v>
      </c>
      <c r="M20" s="19">
        <v>6</v>
      </c>
      <c r="N20" s="19">
        <v>0</v>
      </c>
      <c r="O20" s="19">
        <v>11</v>
      </c>
      <c r="P20" s="19">
        <v>5</v>
      </c>
      <c r="Q20" s="19">
        <v>6</v>
      </c>
      <c r="R20" s="19">
        <v>135309</v>
      </c>
      <c r="S20" s="19">
        <v>66688</v>
      </c>
      <c r="T20" s="65">
        <f t="shared" si="2"/>
        <v>5.616773459267306E-2</v>
      </c>
      <c r="U20" s="65">
        <f t="shared" si="3"/>
        <v>0.11396353166986564</v>
      </c>
      <c r="V20" s="65">
        <f t="shared" si="4"/>
        <v>0.11396353166986564</v>
      </c>
      <c r="W20" s="51">
        <f t="shared" si="5"/>
        <v>0.14473684210526316</v>
      </c>
      <c r="X20" s="51">
        <f t="shared" si="1"/>
        <v>0.14473684210526316</v>
      </c>
      <c r="Y20" s="51">
        <f>'Órdenes y Medidas'!C23/'Denuncias-Renuncias'!G20</f>
        <v>0.28947368421052633</v>
      </c>
      <c r="Z20" s="51">
        <f>'Órdenes y Medidas'!C23/'Denuncias-Renuncias'!C20</f>
        <v>0.28947368421052633</v>
      </c>
    </row>
    <row r="21" spans="2:26" ht="20.100000000000001" customHeight="1" thickBot="1" x14ac:dyDescent="0.25">
      <c r="B21" s="4" t="s">
        <v>208</v>
      </c>
      <c r="C21" s="19">
        <v>1027</v>
      </c>
      <c r="D21" s="19">
        <v>576</v>
      </c>
      <c r="E21" s="19">
        <v>451</v>
      </c>
      <c r="F21" s="19">
        <v>12</v>
      </c>
      <c r="G21" s="19">
        <v>1105</v>
      </c>
      <c r="H21" s="19">
        <v>7</v>
      </c>
      <c r="I21" s="19">
        <v>0</v>
      </c>
      <c r="J21" s="19">
        <v>679</v>
      </c>
      <c r="K21" s="19">
        <v>32</v>
      </c>
      <c r="L21" s="19">
        <v>300</v>
      </c>
      <c r="M21" s="19">
        <v>76</v>
      </c>
      <c r="N21" s="19">
        <v>11</v>
      </c>
      <c r="O21" s="19">
        <v>163</v>
      </c>
      <c r="P21" s="19">
        <v>94</v>
      </c>
      <c r="Q21" s="19">
        <v>69</v>
      </c>
      <c r="R21" s="19">
        <v>987763</v>
      </c>
      <c r="S21" s="19">
        <v>504101</v>
      </c>
      <c r="T21" s="65">
        <f t="shared" si="2"/>
        <v>0.11186894022149037</v>
      </c>
      <c r="U21" s="65">
        <f t="shared" si="3"/>
        <v>0.21920210434020165</v>
      </c>
      <c r="V21" s="65">
        <f t="shared" si="4"/>
        <v>0.20372901462206977</v>
      </c>
      <c r="W21" s="51">
        <f t="shared" si="5"/>
        <v>0.14751131221719457</v>
      </c>
      <c r="X21" s="51">
        <f t="shared" si="1"/>
        <v>0.15871470301850049</v>
      </c>
      <c r="Y21" s="51">
        <f>'Órdenes y Medidas'!C24/'Denuncias-Renuncias'!G21</f>
        <v>0.18371040723981902</v>
      </c>
      <c r="Z21" s="51">
        <f>'Órdenes y Medidas'!C24/'Denuncias-Renuncias'!C21</f>
        <v>0.19766309639727361</v>
      </c>
    </row>
    <row r="22" spans="2:26" ht="20.100000000000001" customHeight="1" thickBot="1" x14ac:dyDescent="0.25">
      <c r="B22" s="4" t="s">
        <v>209</v>
      </c>
      <c r="C22" s="19">
        <v>799</v>
      </c>
      <c r="D22" s="19">
        <v>512</v>
      </c>
      <c r="E22" s="19">
        <v>287</v>
      </c>
      <c r="F22" s="19">
        <v>12</v>
      </c>
      <c r="G22" s="19">
        <v>946</v>
      </c>
      <c r="H22" s="19">
        <v>15</v>
      </c>
      <c r="I22" s="19">
        <v>1</v>
      </c>
      <c r="J22" s="19">
        <v>509</v>
      </c>
      <c r="K22" s="19">
        <v>16</v>
      </c>
      <c r="L22" s="19">
        <v>199</v>
      </c>
      <c r="M22" s="19">
        <v>152</v>
      </c>
      <c r="N22" s="19">
        <v>54</v>
      </c>
      <c r="O22" s="19">
        <v>153</v>
      </c>
      <c r="P22" s="19">
        <v>85</v>
      </c>
      <c r="Q22" s="19">
        <v>68</v>
      </c>
      <c r="R22" s="19">
        <v>1009599</v>
      </c>
      <c r="S22" s="19">
        <v>528121</v>
      </c>
      <c r="T22" s="65">
        <f t="shared" si="2"/>
        <v>9.3700568245412286E-2</v>
      </c>
      <c r="U22" s="65">
        <f t="shared" si="3"/>
        <v>0.17912561704609362</v>
      </c>
      <c r="V22" s="65">
        <f t="shared" si="4"/>
        <v>0.15129108670172176</v>
      </c>
      <c r="W22" s="51">
        <f t="shared" si="5"/>
        <v>0.16173361522198731</v>
      </c>
      <c r="X22" s="51">
        <f t="shared" si="1"/>
        <v>0.19148936170212766</v>
      </c>
      <c r="Y22" s="51">
        <f>'Órdenes y Medidas'!C25/'Denuncias-Renuncias'!G22</f>
        <v>0.17970401691331925</v>
      </c>
      <c r="Z22" s="51">
        <f>'Órdenes y Medidas'!C25/'Denuncias-Renuncias'!C22</f>
        <v>0.21276595744680851</v>
      </c>
    </row>
    <row r="23" spans="2:26" ht="20.100000000000001" customHeight="1" thickBot="1" x14ac:dyDescent="0.25">
      <c r="B23" s="4" t="s">
        <v>210</v>
      </c>
      <c r="C23" s="19">
        <v>2221</v>
      </c>
      <c r="D23" s="19">
        <v>1179</v>
      </c>
      <c r="E23" s="19">
        <v>1042</v>
      </c>
      <c r="F23" s="19">
        <v>1</v>
      </c>
      <c r="G23" s="19">
        <v>2365</v>
      </c>
      <c r="H23" s="19">
        <v>98</v>
      </c>
      <c r="I23" s="19">
        <v>24</v>
      </c>
      <c r="J23" s="19">
        <v>1309</v>
      </c>
      <c r="K23" s="19">
        <v>73</v>
      </c>
      <c r="L23" s="19">
        <v>511</v>
      </c>
      <c r="M23" s="19">
        <v>258</v>
      </c>
      <c r="N23" s="19">
        <v>92</v>
      </c>
      <c r="O23" s="19">
        <v>383</v>
      </c>
      <c r="P23" s="19">
        <v>223</v>
      </c>
      <c r="Q23" s="19">
        <v>160</v>
      </c>
      <c r="R23" s="19">
        <v>1231768</v>
      </c>
      <c r="S23" s="19">
        <v>617858</v>
      </c>
      <c r="T23" s="65">
        <f t="shared" si="2"/>
        <v>0.19200044164160784</v>
      </c>
      <c r="U23" s="65">
        <f t="shared" si="3"/>
        <v>0.3827740354579855</v>
      </c>
      <c r="V23" s="65">
        <f t="shared" si="4"/>
        <v>0.35946770940895806</v>
      </c>
      <c r="W23" s="51">
        <f t="shared" si="5"/>
        <v>0.16194503171247357</v>
      </c>
      <c r="X23" s="51">
        <f t="shared" si="1"/>
        <v>0.1724448446645655</v>
      </c>
      <c r="Y23" s="51">
        <f>'Órdenes y Medidas'!C26/'Denuncias-Renuncias'!G23</f>
        <v>0.22621564482029599</v>
      </c>
      <c r="Z23" s="51">
        <f>'Órdenes y Medidas'!C26/'Denuncias-Renuncias'!C23</f>
        <v>0.24088248536695184</v>
      </c>
    </row>
    <row r="24" spans="2:26" ht="20.100000000000001" customHeight="1" thickBot="1" x14ac:dyDescent="0.25">
      <c r="B24" s="4" t="s">
        <v>211</v>
      </c>
      <c r="C24" s="19">
        <v>1522</v>
      </c>
      <c r="D24" s="19">
        <v>1103</v>
      </c>
      <c r="E24" s="19">
        <v>419</v>
      </c>
      <c r="F24" s="19">
        <v>4</v>
      </c>
      <c r="G24" s="19">
        <v>1659</v>
      </c>
      <c r="H24" s="19">
        <v>27</v>
      </c>
      <c r="I24" s="19">
        <v>1</v>
      </c>
      <c r="J24" s="19">
        <v>923</v>
      </c>
      <c r="K24" s="19">
        <v>18</v>
      </c>
      <c r="L24" s="19">
        <v>271</v>
      </c>
      <c r="M24" s="19">
        <v>376</v>
      </c>
      <c r="N24" s="19">
        <v>43</v>
      </c>
      <c r="O24" s="19">
        <v>185</v>
      </c>
      <c r="P24" s="19">
        <v>121</v>
      </c>
      <c r="Q24" s="19">
        <v>64</v>
      </c>
      <c r="R24" s="19">
        <v>1159890</v>
      </c>
      <c r="S24" s="19">
        <v>583826</v>
      </c>
      <c r="T24" s="65">
        <f t="shared" si="2"/>
        <v>0.14303080464526807</v>
      </c>
      <c r="U24" s="65">
        <f t="shared" si="3"/>
        <v>0.28416000657730212</v>
      </c>
      <c r="V24" s="65">
        <f t="shared" si="4"/>
        <v>0.26069411091660871</v>
      </c>
      <c r="W24" s="51">
        <f t="shared" si="5"/>
        <v>0.11151295961422544</v>
      </c>
      <c r="X24" s="51">
        <f t="shared" si="1"/>
        <v>0.12155059132720106</v>
      </c>
      <c r="Y24" s="51">
        <f>'Órdenes y Medidas'!C27/'Denuncias-Renuncias'!G24</f>
        <v>0.14767932489451477</v>
      </c>
      <c r="Z24" s="51">
        <f>'Órdenes y Medidas'!C27/'Denuncias-Renuncias'!C24</f>
        <v>0.16097240473061761</v>
      </c>
    </row>
    <row r="25" spans="2:26" ht="20.100000000000001" customHeight="1" thickBot="1" x14ac:dyDescent="0.25">
      <c r="B25" s="4" t="s">
        <v>212</v>
      </c>
      <c r="C25" s="19">
        <v>1240</v>
      </c>
      <c r="D25" s="19">
        <v>791</v>
      </c>
      <c r="E25" s="19">
        <v>449</v>
      </c>
      <c r="F25" s="19">
        <v>0</v>
      </c>
      <c r="G25" s="19">
        <v>1344</v>
      </c>
      <c r="H25" s="19">
        <v>1</v>
      </c>
      <c r="I25" s="19">
        <v>1</v>
      </c>
      <c r="J25" s="19">
        <v>1033</v>
      </c>
      <c r="K25" s="19">
        <v>15</v>
      </c>
      <c r="L25" s="19">
        <v>248</v>
      </c>
      <c r="M25" s="19">
        <v>46</v>
      </c>
      <c r="N25" s="19">
        <v>0</v>
      </c>
      <c r="O25" s="19">
        <v>205</v>
      </c>
      <c r="P25" s="19">
        <v>86</v>
      </c>
      <c r="Q25" s="19">
        <v>119</v>
      </c>
      <c r="R25" s="19">
        <v>1078864</v>
      </c>
      <c r="S25" s="19">
        <v>549891</v>
      </c>
      <c r="T25" s="65">
        <f t="shared" si="2"/>
        <v>0.12457547939313945</v>
      </c>
      <c r="U25" s="65">
        <f t="shared" si="3"/>
        <v>0.24441207439292512</v>
      </c>
      <c r="V25" s="65">
        <f t="shared" si="4"/>
        <v>0.22549923530299643</v>
      </c>
      <c r="W25" s="51">
        <f t="shared" si="5"/>
        <v>0.15252976190476192</v>
      </c>
      <c r="X25" s="51">
        <f t="shared" si="1"/>
        <v>0.16532258064516128</v>
      </c>
      <c r="Y25" s="51">
        <f>'Órdenes y Medidas'!C28/'Denuncias-Renuncias'!G25</f>
        <v>0.25297619047619047</v>
      </c>
      <c r="Z25" s="51">
        <f>'Órdenes y Medidas'!C28/'Denuncias-Renuncias'!C25</f>
        <v>0.27419354838709675</v>
      </c>
    </row>
    <row r="26" spans="2:26" ht="20.100000000000001" customHeight="1" thickBot="1" x14ac:dyDescent="0.25">
      <c r="B26" s="5" t="s">
        <v>213</v>
      </c>
      <c r="C26" s="27">
        <v>698</v>
      </c>
      <c r="D26" s="27">
        <v>391</v>
      </c>
      <c r="E26" s="27">
        <v>307</v>
      </c>
      <c r="F26" s="27">
        <v>0</v>
      </c>
      <c r="G26" s="27">
        <v>720</v>
      </c>
      <c r="H26" s="27">
        <v>0</v>
      </c>
      <c r="I26" s="27">
        <v>0</v>
      </c>
      <c r="J26" s="27">
        <v>446</v>
      </c>
      <c r="K26" s="27">
        <v>10</v>
      </c>
      <c r="L26" s="27">
        <v>174</v>
      </c>
      <c r="M26" s="27">
        <v>74</v>
      </c>
      <c r="N26" s="27">
        <v>16</v>
      </c>
      <c r="O26" s="27">
        <v>112</v>
      </c>
      <c r="P26" s="27">
        <v>49</v>
      </c>
      <c r="Q26" s="27">
        <v>63</v>
      </c>
      <c r="R26" s="27">
        <v>590851</v>
      </c>
      <c r="S26" s="27">
        <v>304529</v>
      </c>
      <c r="T26" s="65">
        <f t="shared" si="2"/>
        <v>0.12185813343804106</v>
      </c>
      <c r="U26" s="65">
        <f t="shared" si="3"/>
        <v>0.23643068476237072</v>
      </c>
      <c r="V26" s="65">
        <f t="shared" si="4"/>
        <v>0.22920641383907611</v>
      </c>
      <c r="W26" s="51">
        <f t="shared" si="5"/>
        <v>0.15555555555555556</v>
      </c>
      <c r="X26" s="51">
        <f t="shared" si="1"/>
        <v>0.16045845272206305</v>
      </c>
      <c r="Y26" s="51">
        <f>'Órdenes y Medidas'!C29/'Denuncias-Renuncias'!G26</f>
        <v>0.15833333333333333</v>
      </c>
      <c r="Z26" s="51">
        <f>'Órdenes y Medidas'!C29/'Denuncias-Renuncias'!C26</f>
        <v>0.16332378223495703</v>
      </c>
    </row>
    <row r="27" spans="2:26" ht="20.100000000000001" customHeight="1" thickBot="1" x14ac:dyDescent="0.25">
      <c r="B27" s="6" t="s">
        <v>214</v>
      </c>
      <c r="C27" s="29">
        <v>125</v>
      </c>
      <c r="D27" s="29">
        <v>95</v>
      </c>
      <c r="E27" s="29">
        <v>30</v>
      </c>
      <c r="F27" s="29">
        <v>1</v>
      </c>
      <c r="G27" s="29">
        <v>125</v>
      </c>
      <c r="H27" s="29">
        <v>0</v>
      </c>
      <c r="I27" s="29">
        <v>0</v>
      </c>
      <c r="J27" s="29">
        <v>125</v>
      </c>
      <c r="K27" s="29">
        <v>0</v>
      </c>
      <c r="L27" s="29">
        <v>0</v>
      </c>
      <c r="M27" s="29">
        <v>0</v>
      </c>
      <c r="N27" s="29">
        <v>0</v>
      </c>
      <c r="O27" s="29">
        <v>1</v>
      </c>
      <c r="P27" s="29">
        <v>1</v>
      </c>
      <c r="Q27" s="29">
        <v>0</v>
      </c>
      <c r="R27" s="29">
        <v>160463</v>
      </c>
      <c r="S27" s="29">
        <v>79868</v>
      </c>
      <c r="T27" s="65">
        <f t="shared" si="2"/>
        <v>7.7899578095885033E-2</v>
      </c>
      <c r="U27" s="65">
        <f t="shared" si="3"/>
        <v>0.15650823859367957</v>
      </c>
      <c r="V27" s="65">
        <f t="shared" si="4"/>
        <v>0.15650823859367957</v>
      </c>
      <c r="W27" s="51">
        <f t="shared" si="5"/>
        <v>8.0000000000000002E-3</v>
      </c>
      <c r="X27" s="51">
        <f t="shared" si="1"/>
        <v>8.0000000000000002E-3</v>
      </c>
      <c r="Y27" s="51">
        <f>'Órdenes y Medidas'!C30/'Denuncias-Renuncias'!G27</f>
        <v>0.44</v>
      </c>
      <c r="Z27" s="51">
        <f>'Órdenes y Medidas'!C30/'Denuncias-Renuncias'!C27</f>
        <v>0.44</v>
      </c>
    </row>
    <row r="28" spans="2:26" ht="20.100000000000001" customHeight="1" thickBot="1" x14ac:dyDescent="0.25">
      <c r="B28" s="4" t="s">
        <v>215</v>
      </c>
      <c r="C28" s="29">
        <v>360</v>
      </c>
      <c r="D28" s="29">
        <v>191</v>
      </c>
      <c r="E28" s="29">
        <v>169</v>
      </c>
      <c r="F28" s="29">
        <v>0</v>
      </c>
      <c r="G28" s="29">
        <v>387</v>
      </c>
      <c r="H28" s="29">
        <v>0</v>
      </c>
      <c r="I28" s="29">
        <v>0</v>
      </c>
      <c r="J28" s="29">
        <v>331</v>
      </c>
      <c r="K28" s="29">
        <v>5</v>
      </c>
      <c r="L28" s="29">
        <v>49</v>
      </c>
      <c r="M28" s="29">
        <v>2</v>
      </c>
      <c r="N28" s="29">
        <v>0</v>
      </c>
      <c r="O28" s="29">
        <v>94</v>
      </c>
      <c r="P28" s="29">
        <v>53</v>
      </c>
      <c r="Q28" s="29">
        <v>41</v>
      </c>
      <c r="R28" s="29">
        <v>359740</v>
      </c>
      <c r="S28" s="29">
        <v>179916</v>
      </c>
      <c r="T28" s="65">
        <f t="shared" si="2"/>
        <v>0.10757769500194586</v>
      </c>
      <c r="U28" s="65">
        <f t="shared" si="3"/>
        <v>0.21510038017741612</v>
      </c>
      <c r="V28" s="65">
        <f t="shared" si="4"/>
        <v>0.2000933769092243</v>
      </c>
      <c r="W28" s="51">
        <f t="shared" si="5"/>
        <v>0.24289405684754523</v>
      </c>
      <c r="X28" s="51">
        <f t="shared" si="1"/>
        <v>0.26111111111111113</v>
      </c>
      <c r="Y28" s="51">
        <f>'Órdenes y Medidas'!C31/'Denuncias-Renuncias'!G28</f>
        <v>0.22997416020671835</v>
      </c>
      <c r="Z28" s="51">
        <f>'Órdenes y Medidas'!C31/'Denuncias-Renuncias'!C28</f>
        <v>0.24722222222222223</v>
      </c>
    </row>
    <row r="29" spans="2:26" ht="20.100000000000001" customHeight="1" thickBot="1" x14ac:dyDescent="0.25">
      <c r="B29" s="4" t="s">
        <v>216</v>
      </c>
      <c r="C29" s="28">
        <v>340</v>
      </c>
      <c r="D29" s="28">
        <v>215</v>
      </c>
      <c r="E29" s="28">
        <v>125</v>
      </c>
      <c r="F29" s="28">
        <v>1</v>
      </c>
      <c r="G29" s="28">
        <v>378</v>
      </c>
      <c r="H29" s="28">
        <v>10</v>
      </c>
      <c r="I29" s="28">
        <v>0</v>
      </c>
      <c r="J29" s="28">
        <v>190</v>
      </c>
      <c r="K29" s="28">
        <v>37</v>
      </c>
      <c r="L29" s="28">
        <v>87</v>
      </c>
      <c r="M29" s="28">
        <v>31</v>
      </c>
      <c r="N29" s="28">
        <v>23</v>
      </c>
      <c r="O29" s="28">
        <v>4</v>
      </c>
      <c r="P29" s="28">
        <v>4</v>
      </c>
      <c r="Q29" s="28">
        <v>0</v>
      </c>
      <c r="R29" s="28">
        <v>447802</v>
      </c>
      <c r="S29" s="28">
        <v>229977</v>
      </c>
      <c r="T29" s="65">
        <f t="shared" si="2"/>
        <v>8.441230722506822E-2</v>
      </c>
      <c r="U29" s="65">
        <f t="shared" si="3"/>
        <v>0.16436426251320782</v>
      </c>
      <c r="V29" s="65">
        <f t="shared" si="4"/>
        <v>0.14784087104362612</v>
      </c>
      <c r="W29" s="51">
        <f t="shared" si="5"/>
        <v>1.0582010582010581E-2</v>
      </c>
      <c r="X29" s="51">
        <f t="shared" si="1"/>
        <v>1.1764705882352941E-2</v>
      </c>
      <c r="Y29" s="51">
        <f>'Órdenes y Medidas'!C32/'Denuncias-Renuncias'!G29</f>
        <v>0.33333333333333331</v>
      </c>
      <c r="Z29" s="51">
        <f>'Órdenes y Medidas'!C32/'Denuncias-Renuncias'!C29</f>
        <v>0.37058823529411766</v>
      </c>
    </row>
    <row r="30" spans="2:26" ht="20.100000000000001" customHeight="1" thickBot="1" x14ac:dyDescent="0.25">
      <c r="B30" s="4" t="s">
        <v>217</v>
      </c>
      <c r="C30" s="19">
        <v>89</v>
      </c>
      <c r="D30" s="19">
        <v>29</v>
      </c>
      <c r="E30" s="19">
        <v>60</v>
      </c>
      <c r="F30" s="19">
        <v>2</v>
      </c>
      <c r="G30" s="19">
        <v>89</v>
      </c>
      <c r="H30" s="19">
        <v>0</v>
      </c>
      <c r="I30" s="19">
        <v>0</v>
      </c>
      <c r="J30" s="19">
        <v>89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0</v>
      </c>
      <c r="Q30" s="19">
        <v>1</v>
      </c>
      <c r="R30" s="19">
        <v>158063</v>
      </c>
      <c r="S30" s="19">
        <v>79720</v>
      </c>
      <c r="T30" s="65">
        <f t="shared" si="2"/>
        <v>5.6306662533293687E-2</v>
      </c>
      <c r="U30" s="65">
        <f t="shared" si="3"/>
        <v>0.11164074259909684</v>
      </c>
      <c r="V30" s="65">
        <f t="shared" si="4"/>
        <v>0.11164074259909684</v>
      </c>
      <c r="W30" s="51">
        <f t="shared" si="5"/>
        <v>1.1235955056179775E-2</v>
      </c>
      <c r="X30" s="51">
        <f t="shared" si="1"/>
        <v>1.1235955056179775E-2</v>
      </c>
      <c r="Y30" s="51">
        <f>'Órdenes y Medidas'!C33/'Denuncias-Renuncias'!G30</f>
        <v>0.19101123595505617</v>
      </c>
      <c r="Z30" s="51">
        <f>'Órdenes y Medidas'!C33/'Denuncias-Renuncias'!C30</f>
        <v>0.19101123595505617</v>
      </c>
    </row>
    <row r="31" spans="2:26" ht="20.100000000000001" customHeight="1" thickBot="1" x14ac:dyDescent="0.25">
      <c r="B31" s="4" t="s">
        <v>218</v>
      </c>
      <c r="C31" s="19">
        <v>178</v>
      </c>
      <c r="D31" s="19">
        <v>164</v>
      </c>
      <c r="E31" s="19">
        <v>14</v>
      </c>
      <c r="F31" s="19">
        <v>0</v>
      </c>
      <c r="G31" s="19">
        <v>178</v>
      </c>
      <c r="H31" s="19">
        <v>0</v>
      </c>
      <c r="I31" s="19">
        <v>0</v>
      </c>
      <c r="J31" s="19">
        <v>175</v>
      </c>
      <c r="K31" s="19">
        <v>0</v>
      </c>
      <c r="L31" s="19">
        <v>3</v>
      </c>
      <c r="M31" s="19">
        <v>0</v>
      </c>
      <c r="N31" s="19">
        <v>0</v>
      </c>
      <c r="O31" s="19">
        <v>13</v>
      </c>
      <c r="P31" s="19">
        <v>7</v>
      </c>
      <c r="Q31" s="19">
        <v>6</v>
      </c>
      <c r="R31" s="19">
        <v>327552</v>
      </c>
      <c r="S31" s="19">
        <v>168858</v>
      </c>
      <c r="T31" s="65">
        <f t="shared" si="2"/>
        <v>5.434251660805002E-2</v>
      </c>
      <c r="U31" s="65">
        <f t="shared" si="3"/>
        <v>0.10541401651091449</v>
      </c>
      <c r="V31" s="65">
        <f t="shared" si="4"/>
        <v>0.10541401651091449</v>
      </c>
      <c r="W31" s="51">
        <f t="shared" si="5"/>
        <v>7.3033707865168537E-2</v>
      </c>
      <c r="X31" s="51">
        <f t="shared" si="1"/>
        <v>7.3033707865168537E-2</v>
      </c>
      <c r="Y31" s="51">
        <f>'Órdenes y Medidas'!C34/'Denuncias-Renuncias'!G31</f>
        <v>0.21910112359550563</v>
      </c>
      <c r="Z31" s="51">
        <f>'Órdenes y Medidas'!C34/'Denuncias-Renuncias'!C31</f>
        <v>0.21910112359550563</v>
      </c>
    </row>
    <row r="32" spans="2:26" ht="20.100000000000001" customHeight="1" thickBot="1" x14ac:dyDescent="0.25">
      <c r="B32" s="4" t="s">
        <v>219</v>
      </c>
      <c r="C32" s="19">
        <v>114</v>
      </c>
      <c r="D32" s="19">
        <v>29</v>
      </c>
      <c r="E32" s="19">
        <v>85</v>
      </c>
      <c r="F32" s="19">
        <v>0</v>
      </c>
      <c r="G32" s="19">
        <v>114</v>
      </c>
      <c r="H32" s="19">
        <v>0</v>
      </c>
      <c r="I32" s="19">
        <v>0</v>
      </c>
      <c r="J32" s="19">
        <v>92</v>
      </c>
      <c r="K32" s="19">
        <v>2</v>
      </c>
      <c r="L32" s="19">
        <v>20</v>
      </c>
      <c r="M32" s="19">
        <v>0</v>
      </c>
      <c r="N32" s="19">
        <v>0</v>
      </c>
      <c r="O32" s="19">
        <v>33</v>
      </c>
      <c r="P32" s="19">
        <v>5</v>
      </c>
      <c r="Q32" s="19">
        <v>28</v>
      </c>
      <c r="R32" s="19">
        <v>156620</v>
      </c>
      <c r="S32" s="19">
        <v>78111</v>
      </c>
      <c r="T32" s="65">
        <f t="shared" si="2"/>
        <v>7.278763887115311E-2</v>
      </c>
      <c r="U32" s="65">
        <f t="shared" si="3"/>
        <v>0.1459461535507163</v>
      </c>
      <c r="V32" s="65">
        <f t="shared" si="4"/>
        <v>0.1459461535507163</v>
      </c>
      <c r="W32" s="51">
        <f t="shared" si="5"/>
        <v>0.28947368421052633</v>
      </c>
      <c r="X32" s="51">
        <f t="shared" si="1"/>
        <v>0.28947368421052633</v>
      </c>
      <c r="Y32" s="51">
        <f>'Órdenes y Medidas'!C35/'Denuncias-Renuncias'!G32</f>
        <v>0.20175438596491227</v>
      </c>
      <c r="Z32" s="51">
        <f>'Órdenes y Medidas'!C35/'Denuncias-Renuncias'!C32</f>
        <v>0.20175438596491227</v>
      </c>
    </row>
    <row r="33" spans="2:26" ht="20.100000000000001" customHeight="1" thickBot="1" x14ac:dyDescent="0.25">
      <c r="B33" s="4" t="s">
        <v>220</v>
      </c>
      <c r="C33" s="19">
        <v>53</v>
      </c>
      <c r="D33" s="19">
        <v>20</v>
      </c>
      <c r="E33" s="19">
        <v>33</v>
      </c>
      <c r="F33" s="19">
        <v>0</v>
      </c>
      <c r="G33" s="19">
        <v>62</v>
      </c>
      <c r="H33" s="19">
        <v>0</v>
      </c>
      <c r="I33" s="19">
        <v>0</v>
      </c>
      <c r="J33" s="19">
        <v>49</v>
      </c>
      <c r="K33" s="19">
        <v>0</v>
      </c>
      <c r="L33" s="19">
        <v>12</v>
      </c>
      <c r="M33" s="19">
        <v>0</v>
      </c>
      <c r="N33" s="19">
        <v>1</v>
      </c>
      <c r="O33" s="19">
        <v>5</v>
      </c>
      <c r="P33" s="19">
        <v>3</v>
      </c>
      <c r="Q33" s="19">
        <v>2</v>
      </c>
      <c r="R33" s="19">
        <v>90073</v>
      </c>
      <c r="S33" s="19">
        <v>44340</v>
      </c>
      <c r="T33" s="65">
        <f t="shared" si="2"/>
        <v>6.8833057631032604E-2</v>
      </c>
      <c r="U33" s="65">
        <f t="shared" si="3"/>
        <v>0.13982859720342805</v>
      </c>
      <c r="V33" s="65">
        <f t="shared" si="4"/>
        <v>0.11953089760938206</v>
      </c>
      <c r="W33" s="51">
        <f t="shared" si="5"/>
        <v>8.0645161290322578E-2</v>
      </c>
      <c r="X33" s="51">
        <f t="shared" si="1"/>
        <v>9.4339622641509441E-2</v>
      </c>
      <c r="Y33" s="51">
        <f>'Órdenes y Medidas'!C36/'Denuncias-Renuncias'!G33</f>
        <v>0.45161290322580644</v>
      </c>
      <c r="Z33" s="51">
        <f>'Órdenes y Medidas'!C36/'Denuncias-Renuncias'!C33</f>
        <v>0.52830188679245282</v>
      </c>
    </row>
    <row r="34" spans="2:26" ht="20.100000000000001" customHeight="1" thickBot="1" x14ac:dyDescent="0.25">
      <c r="B34" s="4" t="s">
        <v>221</v>
      </c>
      <c r="C34" s="19">
        <v>316</v>
      </c>
      <c r="D34" s="19">
        <v>202</v>
      </c>
      <c r="E34" s="19">
        <v>114</v>
      </c>
      <c r="F34" s="19">
        <v>9</v>
      </c>
      <c r="G34" s="19">
        <v>389</v>
      </c>
      <c r="H34" s="19">
        <v>4</v>
      </c>
      <c r="I34" s="19">
        <v>1</v>
      </c>
      <c r="J34" s="19">
        <v>208</v>
      </c>
      <c r="K34" s="19">
        <v>2</v>
      </c>
      <c r="L34" s="19">
        <v>167</v>
      </c>
      <c r="M34" s="19">
        <v>7</v>
      </c>
      <c r="N34" s="19">
        <v>0</v>
      </c>
      <c r="O34" s="19">
        <v>41</v>
      </c>
      <c r="P34" s="19">
        <v>11</v>
      </c>
      <c r="Q34" s="19">
        <v>30</v>
      </c>
      <c r="R34" s="19">
        <v>525116</v>
      </c>
      <c r="S34" s="19">
        <v>269582</v>
      </c>
      <c r="T34" s="65">
        <f t="shared" si="2"/>
        <v>7.4078870192490792E-2</v>
      </c>
      <c r="U34" s="65">
        <f t="shared" si="3"/>
        <v>0.1442974679318352</v>
      </c>
      <c r="V34" s="65">
        <f t="shared" si="4"/>
        <v>0.11721850865413863</v>
      </c>
      <c r="W34" s="51">
        <f t="shared" si="5"/>
        <v>0.10539845758354756</v>
      </c>
      <c r="X34" s="51">
        <f t="shared" si="1"/>
        <v>0.12974683544303797</v>
      </c>
      <c r="Y34" s="51">
        <f>'Órdenes y Medidas'!C37/'Denuncias-Renuncias'!G34</f>
        <v>0.31362467866323906</v>
      </c>
      <c r="Z34" s="51">
        <f>'Órdenes y Medidas'!C37/'Denuncias-Renuncias'!C34</f>
        <v>0.38607594936708861</v>
      </c>
    </row>
    <row r="35" spans="2:26" ht="20.100000000000001" customHeight="1" thickBot="1" x14ac:dyDescent="0.25">
      <c r="B35" s="4" t="s">
        <v>222</v>
      </c>
      <c r="C35" s="19">
        <v>140</v>
      </c>
      <c r="D35" s="19">
        <v>65</v>
      </c>
      <c r="E35" s="19">
        <v>75</v>
      </c>
      <c r="F35" s="19">
        <v>0</v>
      </c>
      <c r="G35" s="19">
        <v>142</v>
      </c>
      <c r="H35" s="19">
        <v>5</v>
      </c>
      <c r="I35" s="19">
        <v>0</v>
      </c>
      <c r="J35" s="19">
        <v>125</v>
      </c>
      <c r="K35" s="19">
        <v>0</v>
      </c>
      <c r="L35" s="19">
        <v>10</v>
      </c>
      <c r="M35" s="19">
        <v>2</v>
      </c>
      <c r="N35" s="19">
        <v>0</v>
      </c>
      <c r="O35" s="19">
        <v>1</v>
      </c>
      <c r="P35" s="19">
        <v>1</v>
      </c>
      <c r="Q35" s="19">
        <v>0</v>
      </c>
      <c r="R35" s="19">
        <v>166253</v>
      </c>
      <c r="S35" s="19">
        <v>83806</v>
      </c>
      <c r="T35" s="65">
        <f t="shared" si="2"/>
        <v>8.5411992565547698E-2</v>
      </c>
      <c r="U35" s="65">
        <f t="shared" si="3"/>
        <v>0.1694389423191657</v>
      </c>
      <c r="V35" s="65">
        <f t="shared" si="4"/>
        <v>0.1670524783428394</v>
      </c>
      <c r="W35" s="51">
        <f t="shared" si="5"/>
        <v>7.0422535211267607E-3</v>
      </c>
      <c r="X35" s="51">
        <f t="shared" si="1"/>
        <v>7.1428571428571426E-3</v>
      </c>
      <c r="Y35" s="51">
        <f>'Órdenes y Medidas'!C38/'Denuncias-Renuncias'!G35</f>
        <v>0.352112676056338</v>
      </c>
      <c r="Z35" s="51">
        <f>'Órdenes y Medidas'!C38/'Denuncias-Renuncias'!C35</f>
        <v>0.35714285714285715</v>
      </c>
    </row>
    <row r="36" spans="2:26" ht="20.100000000000001" customHeight="1" thickBot="1" x14ac:dyDescent="0.25">
      <c r="B36" s="4" t="s">
        <v>223</v>
      </c>
      <c r="C36" s="19">
        <v>281</v>
      </c>
      <c r="D36" s="19">
        <v>209</v>
      </c>
      <c r="E36" s="19">
        <v>72</v>
      </c>
      <c r="F36" s="19">
        <v>0</v>
      </c>
      <c r="G36" s="19">
        <v>335</v>
      </c>
      <c r="H36" s="19">
        <v>1</v>
      </c>
      <c r="I36" s="19">
        <v>0</v>
      </c>
      <c r="J36" s="19">
        <v>279</v>
      </c>
      <c r="K36" s="19">
        <v>5</v>
      </c>
      <c r="L36" s="19">
        <v>30</v>
      </c>
      <c r="M36" s="19">
        <v>19</v>
      </c>
      <c r="N36" s="19">
        <v>1</v>
      </c>
      <c r="O36" s="19">
        <v>33</v>
      </c>
      <c r="P36" s="19">
        <v>25</v>
      </c>
      <c r="Q36" s="19">
        <v>8</v>
      </c>
      <c r="R36" s="19">
        <v>389070</v>
      </c>
      <c r="S36" s="19">
        <v>194309</v>
      </c>
      <c r="T36" s="65">
        <f t="shared" si="2"/>
        <v>8.6102757858483051E-2</v>
      </c>
      <c r="U36" s="65">
        <f t="shared" si="3"/>
        <v>0.17240580724516105</v>
      </c>
      <c r="V36" s="65">
        <f t="shared" si="4"/>
        <v>0.14461502040564256</v>
      </c>
      <c r="W36" s="51">
        <f t="shared" si="5"/>
        <v>9.8507462686567168E-2</v>
      </c>
      <c r="X36" s="51">
        <f t="shared" si="1"/>
        <v>0.11743772241992882</v>
      </c>
      <c r="Y36" s="51">
        <f>'Órdenes y Medidas'!C39/'Denuncias-Renuncias'!G36</f>
        <v>0.30447761194029849</v>
      </c>
      <c r="Z36" s="51">
        <f>'Órdenes y Medidas'!C39/'Denuncias-Renuncias'!C36</f>
        <v>0.36298932384341637</v>
      </c>
    </row>
    <row r="37" spans="2:26" ht="20.100000000000001" customHeight="1" thickBot="1" x14ac:dyDescent="0.25">
      <c r="B37" s="4" t="s">
        <v>224</v>
      </c>
      <c r="C37" s="19">
        <v>479</v>
      </c>
      <c r="D37" s="19">
        <v>309</v>
      </c>
      <c r="E37" s="19">
        <v>170</v>
      </c>
      <c r="F37" s="19">
        <v>0</v>
      </c>
      <c r="G37" s="19">
        <v>504</v>
      </c>
      <c r="H37" s="19">
        <v>2</v>
      </c>
      <c r="I37" s="19">
        <v>0</v>
      </c>
      <c r="J37" s="19">
        <v>388</v>
      </c>
      <c r="K37" s="19">
        <v>5</v>
      </c>
      <c r="L37" s="19">
        <v>74</v>
      </c>
      <c r="M37" s="19">
        <v>34</v>
      </c>
      <c r="N37" s="19">
        <v>1</v>
      </c>
      <c r="O37" s="19">
        <v>30</v>
      </c>
      <c r="P37" s="19">
        <v>23</v>
      </c>
      <c r="Q37" s="19">
        <v>7</v>
      </c>
      <c r="R37" s="19">
        <v>492948</v>
      </c>
      <c r="S37" s="19">
        <v>248511</v>
      </c>
      <c r="T37" s="65">
        <f t="shared" si="2"/>
        <v>0.10224202147082451</v>
      </c>
      <c r="U37" s="65">
        <f t="shared" si="3"/>
        <v>0.20280792399531611</v>
      </c>
      <c r="V37" s="65">
        <f t="shared" si="4"/>
        <v>0.19274800713046908</v>
      </c>
      <c r="W37" s="51">
        <f t="shared" si="5"/>
        <v>5.9523809523809521E-2</v>
      </c>
      <c r="X37" s="51">
        <f t="shared" si="1"/>
        <v>6.2630480167014613E-2</v>
      </c>
      <c r="Y37" s="51">
        <f>'Órdenes y Medidas'!C40/'Denuncias-Renuncias'!G37</f>
        <v>0.26785714285714285</v>
      </c>
      <c r="Z37" s="51">
        <f>'Órdenes y Medidas'!C40/'Denuncias-Renuncias'!C37</f>
        <v>0.28183716075156579</v>
      </c>
    </row>
    <row r="38" spans="2:26" ht="20.100000000000001" customHeight="1" thickBot="1" x14ac:dyDescent="0.25">
      <c r="B38" s="4" t="s">
        <v>225</v>
      </c>
      <c r="C38" s="19">
        <v>148</v>
      </c>
      <c r="D38" s="19">
        <v>60</v>
      </c>
      <c r="E38" s="19">
        <v>88</v>
      </c>
      <c r="F38" s="19">
        <v>0</v>
      </c>
      <c r="G38" s="19">
        <v>168</v>
      </c>
      <c r="H38" s="19">
        <v>10</v>
      </c>
      <c r="I38" s="19">
        <v>0</v>
      </c>
      <c r="J38" s="19">
        <v>122</v>
      </c>
      <c r="K38" s="19">
        <v>0</v>
      </c>
      <c r="L38" s="19">
        <v>25</v>
      </c>
      <c r="M38" s="19">
        <v>10</v>
      </c>
      <c r="N38" s="19">
        <v>1</v>
      </c>
      <c r="O38" s="19">
        <v>16</v>
      </c>
      <c r="P38" s="19">
        <v>7</v>
      </c>
      <c r="Q38" s="19">
        <v>9</v>
      </c>
      <c r="R38" s="19">
        <v>199025</v>
      </c>
      <c r="S38" s="19">
        <v>98660</v>
      </c>
      <c r="T38" s="65">
        <f t="shared" si="2"/>
        <v>8.4411506092199481E-2</v>
      </c>
      <c r="U38" s="65">
        <f t="shared" si="3"/>
        <v>0.17028177579566187</v>
      </c>
      <c r="V38" s="65">
        <f t="shared" si="4"/>
        <v>0.15001013581998784</v>
      </c>
      <c r="W38" s="51">
        <f t="shared" si="5"/>
        <v>9.5238095238095233E-2</v>
      </c>
      <c r="X38" s="51">
        <f t="shared" si="1"/>
        <v>0.10810810810810811</v>
      </c>
      <c r="Y38" s="51">
        <f>'Órdenes y Medidas'!C41/'Denuncias-Renuncias'!G38</f>
        <v>0.33333333333333331</v>
      </c>
      <c r="Z38" s="51">
        <f>'Órdenes y Medidas'!C41/'Denuncias-Renuncias'!C38</f>
        <v>0.3783783783783784</v>
      </c>
    </row>
    <row r="39" spans="2:26" ht="20.100000000000001" customHeight="1" thickBot="1" x14ac:dyDescent="0.25">
      <c r="B39" s="4" t="s">
        <v>226</v>
      </c>
      <c r="C39" s="19">
        <v>184</v>
      </c>
      <c r="D39" s="19">
        <v>105</v>
      </c>
      <c r="E39" s="19">
        <v>79</v>
      </c>
      <c r="F39" s="19">
        <v>0</v>
      </c>
      <c r="G39" s="19">
        <v>213</v>
      </c>
      <c r="H39" s="19">
        <v>2</v>
      </c>
      <c r="I39" s="19">
        <v>0</v>
      </c>
      <c r="J39" s="19">
        <v>202</v>
      </c>
      <c r="K39" s="19">
        <v>0</v>
      </c>
      <c r="L39" s="19">
        <v>7</v>
      </c>
      <c r="M39" s="19">
        <v>2</v>
      </c>
      <c r="N39" s="19">
        <v>0</v>
      </c>
      <c r="O39" s="19">
        <v>3</v>
      </c>
      <c r="P39" s="19">
        <v>3</v>
      </c>
      <c r="Q39" s="19">
        <v>0</v>
      </c>
      <c r="R39" s="19">
        <v>280225</v>
      </c>
      <c r="S39" s="19">
        <v>138188</v>
      </c>
      <c r="T39" s="65">
        <f t="shared" si="2"/>
        <v>7.6010348826835578E-2</v>
      </c>
      <c r="U39" s="65">
        <f t="shared" si="3"/>
        <v>0.15413784120184099</v>
      </c>
      <c r="V39" s="65">
        <f t="shared" si="4"/>
        <v>0.13315193793961849</v>
      </c>
      <c r="W39" s="51">
        <f t="shared" si="5"/>
        <v>1.4084507042253521E-2</v>
      </c>
      <c r="X39" s="51">
        <f t="shared" si="1"/>
        <v>1.6304347826086956E-2</v>
      </c>
      <c r="Y39" s="51">
        <f>'Órdenes y Medidas'!C42/'Denuncias-Renuncias'!G39</f>
        <v>0.27230046948356806</v>
      </c>
      <c r="Z39" s="51">
        <f>'Órdenes y Medidas'!C42/'Denuncias-Renuncias'!C39</f>
        <v>0.31521739130434784</v>
      </c>
    </row>
    <row r="40" spans="2:26" ht="20.100000000000001" customHeight="1" thickBot="1" x14ac:dyDescent="0.25">
      <c r="B40" s="4" t="s">
        <v>227</v>
      </c>
      <c r="C40" s="19">
        <v>565</v>
      </c>
      <c r="D40" s="19">
        <v>322</v>
      </c>
      <c r="E40" s="19">
        <v>243</v>
      </c>
      <c r="F40" s="19">
        <v>12</v>
      </c>
      <c r="G40" s="19">
        <v>669</v>
      </c>
      <c r="H40" s="19">
        <v>0</v>
      </c>
      <c r="I40" s="19">
        <v>1</v>
      </c>
      <c r="J40" s="19">
        <v>503</v>
      </c>
      <c r="K40" s="19">
        <v>19</v>
      </c>
      <c r="L40" s="19">
        <v>78</v>
      </c>
      <c r="M40" s="19">
        <v>25</v>
      </c>
      <c r="N40" s="19">
        <v>43</v>
      </c>
      <c r="O40" s="19">
        <v>155</v>
      </c>
      <c r="P40" s="19">
        <v>82</v>
      </c>
      <c r="Q40" s="19">
        <v>73</v>
      </c>
      <c r="R40" s="19">
        <v>743165</v>
      </c>
      <c r="S40" s="19">
        <v>369542</v>
      </c>
      <c r="T40" s="65">
        <f t="shared" si="2"/>
        <v>9.0020385782430559E-2</v>
      </c>
      <c r="U40" s="65">
        <f t="shared" si="3"/>
        <v>0.18103490266329672</v>
      </c>
      <c r="V40" s="65">
        <f t="shared" si="4"/>
        <v>0.15289195815360634</v>
      </c>
      <c r="W40" s="51">
        <f t="shared" si="5"/>
        <v>0.23168908819133036</v>
      </c>
      <c r="X40" s="51">
        <f t="shared" si="1"/>
        <v>0.27433628318584069</v>
      </c>
      <c r="Y40" s="51">
        <f>'Órdenes y Medidas'!C43/'Denuncias-Renuncias'!G40</f>
        <v>0.22122571001494767</v>
      </c>
      <c r="Z40" s="51">
        <f>'Órdenes y Medidas'!C43/'Denuncias-Renuncias'!C40</f>
        <v>0.26194690265486725</v>
      </c>
    </row>
    <row r="41" spans="2:26" ht="20.100000000000001" customHeight="1" thickBot="1" x14ac:dyDescent="0.25">
      <c r="B41" s="4" t="s">
        <v>228</v>
      </c>
      <c r="C41" s="19">
        <v>4759</v>
      </c>
      <c r="D41" s="19">
        <v>2524</v>
      </c>
      <c r="E41" s="19">
        <v>2235</v>
      </c>
      <c r="F41" s="19">
        <v>2</v>
      </c>
      <c r="G41" s="19">
        <v>4846</v>
      </c>
      <c r="H41" s="19">
        <v>21</v>
      </c>
      <c r="I41" s="19">
        <v>5</v>
      </c>
      <c r="J41" s="19">
        <v>3698</v>
      </c>
      <c r="K41" s="19">
        <v>125</v>
      </c>
      <c r="L41" s="19">
        <v>663</v>
      </c>
      <c r="M41" s="19">
        <v>292</v>
      </c>
      <c r="N41" s="19">
        <v>42</v>
      </c>
      <c r="O41" s="19">
        <v>466</v>
      </c>
      <c r="P41" s="19">
        <v>212</v>
      </c>
      <c r="Q41" s="19">
        <v>254</v>
      </c>
      <c r="R41" s="19">
        <v>5877672</v>
      </c>
      <c r="S41" s="19">
        <v>3006951</v>
      </c>
      <c r="T41" s="65">
        <f t="shared" si="2"/>
        <v>8.2447608508947084E-2</v>
      </c>
      <c r="U41" s="65">
        <f t="shared" si="3"/>
        <v>0.16115992578528882</v>
      </c>
      <c r="V41" s="65">
        <f t="shared" si="4"/>
        <v>0.15826662955265983</v>
      </c>
      <c r="W41" s="51">
        <f t="shared" si="5"/>
        <v>9.6161782913743291E-2</v>
      </c>
      <c r="X41" s="51">
        <f t="shared" si="1"/>
        <v>9.791973103593192E-2</v>
      </c>
      <c r="Y41" s="51">
        <f>'Órdenes y Medidas'!C44/'Denuncias-Renuncias'!G41</f>
        <v>0.20511762278167561</v>
      </c>
      <c r="Z41" s="51">
        <f>'Órdenes y Medidas'!C44/'Denuncias-Renuncias'!C41</f>
        <v>0.20886740911956295</v>
      </c>
    </row>
    <row r="42" spans="2:26" ht="20.100000000000001" customHeight="1" thickBot="1" x14ac:dyDescent="0.25">
      <c r="B42" s="4" t="s">
        <v>229</v>
      </c>
      <c r="C42" s="19">
        <v>697</v>
      </c>
      <c r="D42" s="19">
        <v>319</v>
      </c>
      <c r="E42" s="19">
        <v>378</v>
      </c>
      <c r="F42" s="19">
        <v>0</v>
      </c>
      <c r="G42" s="19">
        <v>734</v>
      </c>
      <c r="H42" s="19">
        <v>0</v>
      </c>
      <c r="I42" s="19">
        <v>0</v>
      </c>
      <c r="J42" s="19">
        <v>534</v>
      </c>
      <c r="K42" s="19">
        <v>19</v>
      </c>
      <c r="L42" s="19">
        <v>91</v>
      </c>
      <c r="M42" s="19">
        <v>78</v>
      </c>
      <c r="N42" s="19">
        <v>12</v>
      </c>
      <c r="O42" s="19">
        <v>98</v>
      </c>
      <c r="P42" s="19">
        <v>46</v>
      </c>
      <c r="Q42" s="19">
        <v>52</v>
      </c>
      <c r="R42" s="19">
        <v>821108</v>
      </c>
      <c r="S42" s="19">
        <v>409761</v>
      </c>
      <c r="T42" s="65">
        <f t="shared" si="2"/>
        <v>8.9391407707634069E-2</v>
      </c>
      <c r="U42" s="65">
        <f t="shared" si="3"/>
        <v>0.17912880923269908</v>
      </c>
      <c r="V42" s="65">
        <f t="shared" si="4"/>
        <v>0.17009915536129597</v>
      </c>
      <c r="W42" s="51">
        <f t="shared" si="5"/>
        <v>0.1335149863760218</v>
      </c>
      <c r="X42" s="51">
        <f t="shared" si="1"/>
        <v>0.14060258249641319</v>
      </c>
      <c r="Y42" s="51">
        <f>'Órdenes y Medidas'!C45/'Denuncias-Renuncias'!G42</f>
        <v>0.18392370572207084</v>
      </c>
      <c r="Z42" s="51">
        <f>'Órdenes y Medidas'!C45/'Denuncias-Renuncias'!C42</f>
        <v>0.19368723098995697</v>
      </c>
    </row>
    <row r="43" spans="2:26" ht="20.100000000000001" customHeight="1" thickBot="1" x14ac:dyDescent="0.25">
      <c r="B43" s="4" t="s">
        <v>230</v>
      </c>
      <c r="C43" s="19">
        <v>470</v>
      </c>
      <c r="D43" s="19">
        <v>247</v>
      </c>
      <c r="E43" s="19">
        <v>223</v>
      </c>
      <c r="F43" s="19">
        <v>3</v>
      </c>
      <c r="G43" s="19">
        <v>478</v>
      </c>
      <c r="H43" s="19">
        <v>0</v>
      </c>
      <c r="I43" s="19">
        <v>4</v>
      </c>
      <c r="J43" s="19">
        <v>409</v>
      </c>
      <c r="K43" s="19">
        <v>19</v>
      </c>
      <c r="L43" s="19">
        <v>36</v>
      </c>
      <c r="M43" s="19">
        <v>2</v>
      </c>
      <c r="N43" s="19">
        <v>8</v>
      </c>
      <c r="O43" s="19">
        <v>38</v>
      </c>
      <c r="P43" s="19">
        <v>10</v>
      </c>
      <c r="Q43" s="19">
        <v>28</v>
      </c>
      <c r="R43" s="19">
        <v>451707</v>
      </c>
      <c r="S43" s="19">
        <v>220654</v>
      </c>
      <c r="T43" s="65">
        <f t="shared" si="2"/>
        <v>0.10582080862151792</v>
      </c>
      <c r="U43" s="65">
        <f t="shared" si="3"/>
        <v>0.21662874908227359</v>
      </c>
      <c r="V43" s="65">
        <f t="shared" si="4"/>
        <v>0.21300316332357447</v>
      </c>
      <c r="W43" s="51">
        <f t="shared" si="5"/>
        <v>7.9497907949790794E-2</v>
      </c>
      <c r="X43" s="51">
        <f t="shared" ref="X43:X61" si="6">O43/C43</f>
        <v>8.085106382978724E-2</v>
      </c>
      <c r="Y43" s="51">
        <f>'Órdenes y Medidas'!C46/'Denuncias-Renuncias'!G43</f>
        <v>0.16108786610878661</v>
      </c>
      <c r="Z43" s="51">
        <f>'Órdenes y Medidas'!C46/'Denuncias-Renuncias'!C43</f>
        <v>0.16382978723404254</v>
      </c>
    </row>
    <row r="44" spans="2:26" ht="20.100000000000001" customHeight="1" thickBot="1" x14ac:dyDescent="0.25">
      <c r="B44" s="4" t="s">
        <v>231</v>
      </c>
      <c r="C44" s="19">
        <v>791</v>
      </c>
      <c r="D44" s="19">
        <v>455</v>
      </c>
      <c r="E44" s="19">
        <v>336</v>
      </c>
      <c r="F44" s="19">
        <v>3</v>
      </c>
      <c r="G44" s="19">
        <v>791</v>
      </c>
      <c r="H44" s="19">
        <v>2</v>
      </c>
      <c r="I44" s="19">
        <v>0</v>
      </c>
      <c r="J44" s="19">
        <v>603</v>
      </c>
      <c r="K44" s="19">
        <v>7</v>
      </c>
      <c r="L44" s="19">
        <v>105</v>
      </c>
      <c r="M44" s="19">
        <v>72</v>
      </c>
      <c r="N44" s="19">
        <v>2</v>
      </c>
      <c r="O44" s="19">
        <v>76</v>
      </c>
      <c r="P44" s="19">
        <v>43</v>
      </c>
      <c r="Q44" s="19">
        <v>33</v>
      </c>
      <c r="R44" s="19">
        <v>861744</v>
      </c>
      <c r="S44" s="19">
        <v>431167</v>
      </c>
      <c r="T44" s="65">
        <f t="shared" si="2"/>
        <v>9.179060138509812E-2</v>
      </c>
      <c r="U44" s="65">
        <f t="shared" si="3"/>
        <v>0.18345559841082457</v>
      </c>
      <c r="V44" s="65">
        <f t="shared" si="4"/>
        <v>0.18345559841082457</v>
      </c>
      <c r="W44" s="51">
        <f t="shared" si="5"/>
        <v>9.608091024020228E-2</v>
      </c>
      <c r="X44" s="51">
        <f t="shared" si="6"/>
        <v>9.608091024020228E-2</v>
      </c>
      <c r="Y44" s="51">
        <f>'Órdenes y Medidas'!C47/'Denuncias-Renuncias'!G44</f>
        <v>0.26422250316055623</v>
      </c>
      <c r="Z44" s="51">
        <f>'Órdenes y Medidas'!C47/'Denuncias-Renuncias'!C44</f>
        <v>0.26422250316055623</v>
      </c>
    </row>
    <row r="45" spans="2:26" ht="20.100000000000001" customHeight="1" thickBot="1" x14ac:dyDescent="0.25">
      <c r="B45" s="4" t="s">
        <v>232</v>
      </c>
      <c r="C45" s="19">
        <v>2921</v>
      </c>
      <c r="D45" s="19">
        <v>1509</v>
      </c>
      <c r="E45" s="19">
        <v>1412</v>
      </c>
      <c r="F45" s="19">
        <v>2</v>
      </c>
      <c r="G45" s="19">
        <v>3108</v>
      </c>
      <c r="H45" s="19">
        <v>30</v>
      </c>
      <c r="I45" s="19">
        <v>0</v>
      </c>
      <c r="J45" s="19">
        <v>2266</v>
      </c>
      <c r="K45" s="19">
        <v>105</v>
      </c>
      <c r="L45" s="19">
        <v>377</v>
      </c>
      <c r="M45" s="19">
        <v>273</v>
      </c>
      <c r="N45" s="19">
        <v>57</v>
      </c>
      <c r="O45" s="19">
        <v>463</v>
      </c>
      <c r="P45" s="19">
        <v>224</v>
      </c>
      <c r="Q45" s="19">
        <v>239</v>
      </c>
      <c r="R45" s="19">
        <v>1993289</v>
      </c>
      <c r="S45" s="19">
        <v>1008497</v>
      </c>
      <c r="T45" s="65">
        <f t="shared" si="2"/>
        <v>0.15592320029860196</v>
      </c>
      <c r="U45" s="65">
        <f t="shared" si="3"/>
        <v>0.30818138279042973</v>
      </c>
      <c r="V45" s="65">
        <f t="shared" si="4"/>
        <v>0.28963893794428741</v>
      </c>
      <c r="W45" s="51">
        <f t="shared" si="5"/>
        <v>0.14897039897039896</v>
      </c>
      <c r="X45" s="51">
        <f t="shared" si="6"/>
        <v>0.15850736049298186</v>
      </c>
      <c r="Y45" s="51">
        <f>'Órdenes y Medidas'!C48/'Denuncias-Renuncias'!G45</f>
        <v>0.17342342342342343</v>
      </c>
      <c r="Z45" s="51">
        <f>'Órdenes y Medidas'!C48/'Denuncias-Renuncias'!C45</f>
        <v>0.18452584731256419</v>
      </c>
    </row>
    <row r="46" spans="2:26" ht="20.100000000000001" customHeight="1" thickBot="1" x14ac:dyDescent="0.25">
      <c r="B46" s="4" t="s">
        <v>233</v>
      </c>
      <c r="C46" s="19">
        <v>695</v>
      </c>
      <c r="D46" s="19">
        <v>433</v>
      </c>
      <c r="E46" s="19">
        <v>262</v>
      </c>
      <c r="F46" s="19">
        <v>0</v>
      </c>
      <c r="G46" s="19">
        <v>776</v>
      </c>
      <c r="H46" s="19">
        <v>72</v>
      </c>
      <c r="I46" s="19">
        <v>12</v>
      </c>
      <c r="J46" s="19">
        <v>412</v>
      </c>
      <c r="K46" s="19">
        <v>16</v>
      </c>
      <c r="L46" s="19">
        <v>151</v>
      </c>
      <c r="M46" s="19">
        <v>25</v>
      </c>
      <c r="N46" s="19">
        <v>88</v>
      </c>
      <c r="O46" s="19">
        <v>70</v>
      </c>
      <c r="P46" s="19">
        <v>46</v>
      </c>
      <c r="Q46" s="19">
        <v>24</v>
      </c>
      <c r="R46" s="19">
        <v>615188</v>
      </c>
      <c r="S46" s="19">
        <v>309577</v>
      </c>
      <c r="T46" s="65">
        <f t="shared" si="2"/>
        <v>0.12614030182643354</v>
      </c>
      <c r="U46" s="65">
        <f t="shared" si="3"/>
        <v>0.25066461655743161</v>
      </c>
      <c r="V46" s="65">
        <f t="shared" si="4"/>
        <v>0.22449988209718424</v>
      </c>
      <c r="W46" s="51">
        <f t="shared" si="5"/>
        <v>9.0206185567010308E-2</v>
      </c>
      <c r="X46" s="51">
        <f t="shared" si="6"/>
        <v>0.10071942446043165</v>
      </c>
      <c r="Y46" s="51">
        <f>'Órdenes y Medidas'!C49/'Denuncias-Renuncias'!G46</f>
        <v>0.16237113402061856</v>
      </c>
      <c r="Z46" s="51">
        <f>'Órdenes y Medidas'!C49/'Denuncias-Renuncias'!C46</f>
        <v>0.18129496402877698</v>
      </c>
    </row>
    <row r="47" spans="2:26" ht="20.100000000000001" customHeight="1" thickBot="1" x14ac:dyDescent="0.25">
      <c r="B47" s="4" t="s">
        <v>234</v>
      </c>
      <c r="C47" s="19">
        <v>3229</v>
      </c>
      <c r="D47" s="19">
        <v>1987</v>
      </c>
      <c r="E47" s="19">
        <v>1242</v>
      </c>
      <c r="F47" s="19">
        <v>3</v>
      </c>
      <c r="G47" s="19">
        <v>3418</v>
      </c>
      <c r="H47" s="19">
        <v>17</v>
      </c>
      <c r="I47" s="19">
        <v>39</v>
      </c>
      <c r="J47" s="19">
        <v>2057</v>
      </c>
      <c r="K47" s="19">
        <v>36</v>
      </c>
      <c r="L47" s="19">
        <v>718</v>
      </c>
      <c r="M47" s="19">
        <v>277</v>
      </c>
      <c r="N47" s="19">
        <v>274</v>
      </c>
      <c r="O47" s="19">
        <v>406</v>
      </c>
      <c r="P47" s="19">
        <v>264</v>
      </c>
      <c r="Q47" s="19">
        <v>142</v>
      </c>
      <c r="R47" s="19">
        <v>2710808</v>
      </c>
      <c r="S47" s="19">
        <v>1385359</v>
      </c>
      <c r="T47" s="65">
        <f t="shared" si="2"/>
        <v>0.12608786752879583</v>
      </c>
      <c r="U47" s="65">
        <f t="shared" si="3"/>
        <v>0.24672305157002625</v>
      </c>
      <c r="V47" s="65">
        <f t="shared" si="4"/>
        <v>0.23308037844342153</v>
      </c>
      <c r="W47" s="51">
        <f t="shared" si="5"/>
        <v>0.11878291398478642</v>
      </c>
      <c r="X47" s="51">
        <f t="shared" si="6"/>
        <v>0.12573552183338496</v>
      </c>
      <c r="Y47" s="51">
        <f>'Órdenes y Medidas'!C50/'Denuncias-Renuncias'!G47</f>
        <v>0.18578115857226449</v>
      </c>
      <c r="Z47" s="51">
        <f>'Órdenes y Medidas'!C50/'Denuncias-Renuncias'!C47</f>
        <v>0.19665531124187055</v>
      </c>
    </row>
    <row r="48" spans="2:26" ht="20.100000000000001" customHeight="1" thickBot="1" x14ac:dyDescent="0.25">
      <c r="B48" s="4" t="s">
        <v>235</v>
      </c>
      <c r="C48" s="19">
        <v>468</v>
      </c>
      <c r="D48" s="19">
        <v>421</v>
      </c>
      <c r="E48" s="19">
        <v>47</v>
      </c>
      <c r="F48" s="19">
        <v>0</v>
      </c>
      <c r="G48" s="19">
        <v>547</v>
      </c>
      <c r="H48" s="19">
        <v>12</v>
      </c>
      <c r="I48" s="19">
        <v>11</v>
      </c>
      <c r="J48" s="19">
        <v>413</v>
      </c>
      <c r="K48" s="19">
        <v>1</v>
      </c>
      <c r="L48" s="19">
        <v>93</v>
      </c>
      <c r="M48" s="19">
        <v>12</v>
      </c>
      <c r="N48" s="19">
        <v>5</v>
      </c>
      <c r="O48" s="19">
        <v>10</v>
      </c>
      <c r="P48" s="19">
        <v>10</v>
      </c>
      <c r="Q48" s="19">
        <v>0</v>
      </c>
      <c r="R48" s="19">
        <v>666029</v>
      </c>
      <c r="S48" s="19">
        <v>337097</v>
      </c>
      <c r="T48" s="65">
        <f t="shared" si="2"/>
        <v>8.2128555963779354E-2</v>
      </c>
      <c r="U48" s="65">
        <f t="shared" si="3"/>
        <v>0.16226783388757537</v>
      </c>
      <c r="V48" s="65">
        <f t="shared" si="4"/>
        <v>0.13883244288735883</v>
      </c>
      <c r="W48" s="51">
        <f t="shared" si="5"/>
        <v>1.8281535648994516E-2</v>
      </c>
      <c r="X48" s="51">
        <f t="shared" si="6"/>
        <v>2.1367521367521368E-2</v>
      </c>
      <c r="Y48" s="51">
        <f>'Órdenes y Medidas'!C51/'Denuncias-Renuncias'!G48</f>
        <v>0.27056672760511885</v>
      </c>
      <c r="Z48" s="51">
        <f>'Órdenes y Medidas'!C51/'Denuncias-Renuncias'!C48</f>
        <v>0.31623931623931623</v>
      </c>
    </row>
    <row r="49" spans="2:26" ht="20.100000000000001" customHeight="1" thickBot="1" x14ac:dyDescent="0.25">
      <c r="B49" s="4" t="s">
        <v>236</v>
      </c>
      <c r="C49" s="19">
        <v>375</v>
      </c>
      <c r="D49" s="19">
        <v>350</v>
      </c>
      <c r="E49" s="19">
        <v>25</v>
      </c>
      <c r="F49" s="19">
        <v>0</v>
      </c>
      <c r="G49" s="19">
        <v>375</v>
      </c>
      <c r="H49" s="19">
        <v>0</v>
      </c>
      <c r="I49" s="19">
        <v>0</v>
      </c>
      <c r="J49" s="19">
        <v>240</v>
      </c>
      <c r="K49" s="19">
        <v>15</v>
      </c>
      <c r="L49" s="19">
        <v>85</v>
      </c>
      <c r="M49" s="19">
        <v>35</v>
      </c>
      <c r="N49" s="19">
        <v>0</v>
      </c>
      <c r="O49" s="19">
        <v>2</v>
      </c>
      <c r="P49" s="19">
        <v>2</v>
      </c>
      <c r="Q49" s="19">
        <v>0</v>
      </c>
      <c r="R49" s="19">
        <v>388652</v>
      </c>
      <c r="S49" s="19">
        <v>195907</v>
      </c>
      <c r="T49" s="65">
        <f t="shared" si="2"/>
        <v>9.6487346006195768E-2</v>
      </c>
      <c r="U49" s="65">
        <f t="shared" si="3"/>
        <v>0.19141735619452085</v>
      </c>
      <c r="V49" s="65">
        <f t="shared" si="4"/>
        <v>0.19141735619452085</v>
      </c>
      <c r="W49" s="51">
        <f t="shared" si="5"/>
        <v>5.3333333333333332E-3</v>
      </c>
      <c r="X49" s="51">
        <f t="shared" si="6"/>
        <v>5.3333333333333332E-3</v>
      </c>
      <c r="Y49" s="51">
        <f>'Órdenes y Medidas'!C52/'Denuncias-Renuncias'!G49</f>
        <v>0.2</v>
      </c>
      <c r="Z49" s="51">
        <f>'Órdenes y Medidas'!C52/'Denuncias-Renuncias'!C49</f>
        <v>0.2</v>
      </c>
    </row>
    <row r="50" spans="2:26" ht="20.100000000000001" customHeight="1" thickBot="1" x14ac:dyDescent="0.25">
      <c r="B50" s="4" t="s">
        <v>237</v>
      </c>
      <c r="C50" s="19">
        <v>840</v>
      </c>
      <c r="D50" s="19">
        <v>623</v>
      </c>
      <c r="E50" s="19">
        <v>217</v>
      </c>
      <c r="F50" s="19">
        <v>0</v>
      </c>
      <c r="G50" s="19">
        <v>874</v>
      </c>
      <c r="H50" s="19">
        <v>0</v>
      </c>
      <c r="I50" s="19">
        <v>0</v>
      </c>
      <c r="J50" s="19">
        <v>714</v>
      </c>
      <c r="K50" s="19">
        <v>17</v>
      </c>
      <c r="L50" s="19">
        <v>126</v>
      </c>
      <c r="M50" s="19">
        <v>16</v>
      </c>
      <c r="N50" s="19">
        <v>1</v>
      </c>
      <c r="O50" s="19">
        <v>49</v>
      </c>
      <c r="P50" s="19">
        <v>41</v>
      </c>
      <c r="Q50" s="19">
        <v>8</v>
      </c>
      <c r="R50" s="19">
        <v>1128449</v>
      </c>
      <c r="S50" s="19">
        <v>587925</v>
      </c>
      <c r="T50" s="65">
        <f t="shared" si="2"/>
        <v>7.7451439985324999E-2</v>
      </c>
      <c r="U50" s="65">
        <f t="shared" si="3"/>
        <v>0.14865841731513371</v>
      </c>
      <c r="V50" s="65">
        <f t="shared" si="4"/>
        <v>0.14287536675596377</v>
      </c>
      <c r="W50" s="51">
        <f t="shared" si="5"/>
        <v>5.6064073226544622E-2</v>
      </c>
      <c r="X50" s="51">
        <f t="shared" si="6"/>
        <v>5.8333333333333334E-2</v>
      </c>
      <c r="Y50" s="51">
        <f>'Órdenes y Medidas'!C53/'Denuncias-Renuncias'!G50</f>
        <v>0.24599542334096111</v>
      </c>
      <c r="Z50" s="51">
        <f>'Órdenes y Medidas'!C53/'Denuncias-Renuncias'!C50</f>
        <v>0.25595238095238093</v>
      </c>
    </row>
    <row r="51" spans="2:26" ht="20.100000000000001" customHeight="1" thickBot="1" x14ac:dyDescent="0.25">
      <c r="B51" s="4" t="s">
        <v>238</v>
      </c>
      <c r="C51" s="19">
        <v>213</v>
      </c>
      <c r="D51" s="19">
        <v>126</v>
      </c>
      <c r="E51" s="19">
        <v>87</v>
      </c>
      <c r="F51" s="19">
        <v>1</v>
      </c>
      <c r="G51" s="19">
        <v>214</v>
      </c>
      <c r="H51" s="19">
        <v>1</v>
      </c>
      <c r="I51" s="19">
        <v>0</v>
      </c>
      <c r="J51" s="19">
        <v>199</v>
      </c>
      <c r="K51" s="19">
        <v>5</v>
      </c>
      <c r="L51" s="19">
        <v>7</v>
      </c>
      <c r="M51" s="19">
        <v>2</v>
      </c>
      <c r="N51" s="19">
        <v>0</v>
      </c>
      <c r="O51" s="19">
        <v>16</v>
      </c>
      <c r="P51" s="19">
        <v>6</v>
      </c>
      <c r="Q51" s="19">
        <v>10</v>
      </c>
      <c r="R51" s="19">
        <v>325048</v>
      </c>
      <c r="S51" s="19">
        <v>167333</v>
      </c>
      <c r="T51" s="65">
        <f t="shared" si="2"/>
        <v>6.5836430311830868E-2</v>
      </c>
      <c r="U51" s="65">
        <f t="shared" si="3"/>
        <v>0.12788870097350791</v>
      </c>
      <c r="V51" s="65">
        <f t="shared" si="4"/>
        <v>0.12729109022129528</v>
      </c>
      <c r="W51" s="51">
        <f t="shared" si="5"/>
        <v>7.476635514018691E-2</v>
      </c>
      <c r="X51" s="51">
        <f t="shared" si="6"/>
        <v>7.5117370892018781E-2</v>
      </c>
      <c r="Y51" s="51">
        <f>'Órdenes y Medidas'!C54/'Denuncias-Renuncias'!G51</f>
        <v>0.29906542056074764</v>
      </c>
      <c r="Z51" s="51">
        <f>'Órdenes y Medidas'!C54/'Denuncias-Renuncias'!C51</f>
        <v>0.30046948356807512</v>
      </c>
    </row>
    <row r="52" spans="2:26" ht="20.100000000000001" customHeight="1" thickBot="1" x14ac:dyDescent="0.25">
      <c r="B52" s="4" t="s">
        <v>239</v>
      </c>
      <c r="C52" s="19">
        <v>177</v>
      </c>
      <c r="D52" s="19">
        <v>137</v>
      </c>
      <c r="E52" s="19">
        <v>40</v>
      </c>
      <c r="F52" s="19">
        <v>1</v>
      </c>
      <c r="G52" s="19">
        <v>232</v>
      </c>
      <c r="H52" s="19">
        <v>0</v>
      </c>
      <c r="I52" s="19">
        <v>0</v>
      </c>
      <c r="J52" s="19">
        <v>161</v>
      </c>
      <c r="K52" s="19">
        <v>5</v>
      </c>
      <c r="L52" s="19">
        <v>41</v>
      </c>
      <c r="M52" s="19">
        <v>21</v>
      </c>
      <c r="N52" s="19">
        <v>4</v>
      </c>
      <c r="O52" s="19">
        <v>11</v>
      </c>
      <c r="P52" s="19">
        <v>8</v>
      </c>
      <c r="Q52" s="19">
        <v>3</v>
      </c>
      <c r="R52" s="19">
        <v>304467</v>
      </c>
      <c r="S52" s="19">
        <v>158286</v>
      </c>
      <c r="T52" s="65">
        <f t="shared" si="2"/>
        <v>7.6198734181372699E-2</v>
      </c>
      <c r="U52" s="65">
        <f t="shared" si="3"/>
        <v>0.1465701325448871</v>
      </c>
      <c r="V52" s="65">
        <f t="shared" si="4"/>
        <v>0.11182290284674576</v>
      </c>
      <c r="W52" s="51">
        <f t="shared" si="5"/>
        <v>4.7413793103448273E-2</v>
      </c>
      <c r="X52" s="51">
        <f t="shared" si="6"/>
        <v>6.2146892655367235E-2</v>
      </c>
      <c r="Y52" s="51">
        <f>'Órdenes y Medidas'!C55/'Denuncias-Renuncias'!G52</f>
        <v>0.22844827586206898</v>
      </c>
      <c r="Z52" s="51">
        <f>'Órdenes y Medidas'!C55/'Denuncias-Renuncias'!C52</f>
        <v>0.29943502824858759</v>
      </c>
    </row>
    <row r="53" spans="2:26" ht="20.100000000000001" customHeight="1" thickBot="1" x14ac:dyDescent="0.25">
      <c r="B53" s="4" t="s">
        <v>240</v>
      </c>
      <c r="C53" s="19">
        <v>585</v>
      </c>
      <c r="D53" s="19">
        <v>483</v>
      </c>
      <c r="E53" s="19">
        <v>102</v>
      </c>
      <c r="F53" s="19">
        <v>0</v>
      </c>
      <c r="G53" s="19">
        <v>686</v>
      </c>
      <c r="H53" s="19">
        <v>11</v>
      </c>
      <c r="I53" s="19">
        <v>0</v>
      </c>
      <c r="J53" s="19">
        <v>542</v>
      </c>
      <c r="K53" s="19">
        <v>11</v>
      </c>
      <c r="L53" s="19">
        <v>89</v>
      </c>
      <c r="M53" s="19">
        <v>22</v>
      </c>
      <c r="N53" s="19">
        <v>11</v>
      </c>
      <c r="O53" s="19">
        <v>27</v>
      </c>
      <c r="P53" s="19">
        <v>20</v>
      </c>
      <c r="Q53" s="19">
        <v>7</v>
      </c>
      <c r="R53" s="19">
        <v>947869</v>
      </c>
      <c r="S53" s="19">
        <v>490545</v>
      </c>
      <c r="T53" s="65">
        <f t="shared" si="2"/>
        <v>7.2372870090698191E-2</v>
      </c>
      <c r="U53" s="65">
        <f t="shared" si="3"/>
        <v>0.13984445871428716</v>
      </c>
      <c r="V53" s="65">
        <f t="shared" si="4"/>
        <v>0.11925511420970553</v>
      </c>
      <c r="W53" s="51">
        <f t="shared" si="5"/>
        <v>3.9358600583090382E-2</v>
      </c>
      <c r="X53" s="51">
        <f t="shared" si="6"/>
        <v>4.6153846153846156E-2</v>
      </c>
      <c r="Y53" s="51">
        <f>'Órdenes y Medidas'!C56/'Denuncias-Renuncias'!G53</f>
        <v>0.24635568513119532</v>
      </c>
      <c r="Z53" s="51">
        <f>'Órdenes y Medidas'!C56/'Denuncias-Renuncias'!C53</f>
        <v>0.28888888888888886</v>
      </c>
    </row>
    <row r="54" spans="2:26" ht="20.100000000000001" customHeight="1" thickBot="1" x14ac:dyDescent="0.25">
      <c r="B54" s="4" t="s">
        <v>241</v>
      </c>
      <c r="C54" s="19">
        <v>7870</v>
      </c>
      <c r="D54" s="19">
        <v>4196</v>
      </c>
      <c r="E54" s="19">
        <v>3674</v>
      </c>
      <c r="F54" s="19">
        <v>4</v>
      </c>
      <c r="G54" s="19">
        <v>8892</v>
      </c>
      <c r="H54" s="19">
        <v>67</v>
      </c>
      <c r="I54" s="19">
        <v>23</v>
      </c>
      <c r="J54" s="19">
        <v>6792</v>
      </c>
      <c r="K54" s="19">
        <v>64</v>
      </c>
      <c r="L54" s="19">
        <v>1338</v>
      </c>
      <c r="M54" s="19">
        <v>402</v>
      </c>
      <c r="N54" s="19">
        <v>206</v>
      </c>
      <c r="O54" s="19">
        <v>926</v>
      </c>
      <c r="P54" s="19">
        <v>454</v>
      </c>
      <c r="Q54" s="19">
        <v>472</v>
      </c>
      <c r="R54" s="19">
        <v>7009268</v>
      </c>
      <c r="S54" s="19">
        <v>3653105</v>
      </c>
      <c r="T54" s="65">
        <f t="shared" si="2"/>
        <v>0.12686060798360113</v>
      </c>
      <c r="U54" s="65">
        <f t="shared" si="3"/>
        <v>0.24340937366979595</v>
      </c>
      <c r="V54" s="65">
        <f t="shared" si="4"/>
        <v>0.21543317260248473</v>
      </c>
      <c r="W54" s="51">
        <f t="shared" si="5"/>
        <v>0.10413855150697256</v>
      </c>
      <c r="X54" s="51">
        <f t="shared" si="6"/>
        <v>0.11766200762388818</v>
      </c>
      <c r="Y54" s="51">
        <f>'Órdenes y Medidas'!C57/'Denuncias-Renuncias'!G54</f>
        <v>0.17555105713000449</v>
      </c>
      <c r="Z54" s="51">
        <f>'Órdenes y Medidas'!C57/'Denuncias-Renuncias'!C54</f>
        <v>0.19834815756035579</v>
      </c>
    </row>
    <row r="55" spans="2:26" ht="20.100000000000001" customHeight="1" thickBot="1" x14ac:dyDescent="0.25">
      <c r="B55" s="4" t="s">
        <v>242</v>
      </c>
      <c r="C55" s="19">
        <v>1885</v>
      </c>
      <c r="D55" s="19">
        <v>1265</v>
      </c>
      <c r="E55" s="19">
        <v>620</v>
      </c>
      <c r="F55" s="19">
        <v>2</v>
      </c>
      <c r="G55" s="19">
        <v>2013</v>
      </c>
      <c r="H55" s="19">
        <v>2</v>
      </c>
      <c r="I55" s="19">
        <v>2</v>
      </c>
      <c r="J55" s="19">
        <v>1373</v>
      </c>
      <c r="K55" s="19">
        <v>42</v>
      </c>
      <c r="L55" s="19">
        <v>419</v>
      </c>
      <c r="M55" s="19">
        <v>131</v>
      </c>
      <c r="N55" s="19">
        <v>44</v>
      </c>
      <c r="O55" s="19">
        <v>143</v>
      </c>
      <c r="P55" s="19">
        <v>103</v>
      </c>
      <c r="Q55" s="19">
        <v>40</v>
      </c>
      <c r="R55" s="19">
        <v>1568492</v>
      </c>
      <c r="S55" s="19">
        <v>782454</v>
      </c>
      <c r="T55" s="65">
        <f t="shared" si="2"/>
        <v>0.12833983214450567</v>
      </c>
      <c r="U55" s="65">
        <f t="shared" si="3"/>
        <v>0.25726751987976287</v>
      </c>
      <c r="V55" s="65">
        <f t="shared" si="4"/>
        <v>0.24090873073688676</v>
      </c>
      <c r="W55" s="51">
        <f t="shared" si="5"/>
        <v>7.1038251366120214E-2</v>
      </c>
      <c r="X55" s="51">
        <f t="shared" si="6"/>
        <v>7.586206896551724E-2</v>
      </c>
      <c r="Y55" s="51">
        <f>'Órdenes y Medidas'!C58/'Denuncias-Renuncias'!G55</f>
        <v>0.23745653253849974</v>
      </c>
      <c r="Z55" s="51">
        <f>'Órdenes y Medidas'!C58/'Denuncias-Renuncias'!C55</f>
        <v>0.25358090185676391</v>
      </c>
    </row>
    <row r="56" spans="2:26" ht="20.100000000000001" customHeight="1" thickBot="1" x14ac:dyDescent="0.25">
      <c r="B56" s="4" t="s">
        <v>243</v>
      </c>
      <c r="C56" s="19">
        <v>657</v>
      </c>
      <c r="D56" s="19">
        <v>257</v>
      </c>
      <c r="E56" s="19">
        <v>400</v>
      </c>
      <c r="F56" s="19">
        <v>2</v>
      </c>
      <c r="G56" s="19">
        <v>697</v>
      </c>
      <c r="H56" s="19">
        <v>0</v>
      </c>
      <c r="I56" s="19">
        <v>0</v>
      </c>
      <c r="J56" s="19">
        <v>644</v>
      </c>
      <c r="K56" s="19">
        <v>2</v>
      </c>
      <c r="L56" s="19">
        <v>16</v>
      </c>
      <c r="M56" s="19">
        <v>0</v>
      </c>
      <c r="N56" s="19">
        <v>35</v>
      </c>
      <c r="O56" s="19">
        <v>13</v>
      </c>
      <c r="P56" s="19">
        <v>5</v>
      </c>
      <c r="Q56" s="19">
        <v>8</v>
      </c>
      <c r="R56" s="19">
        <v>678333</v>
      </c>
      <c r="S56" s="19">
        <v>342414</v>
      </c>
      <c r="T56" s="65">
        <f t="shared" si="2"/>
        <v>0.10275189324417358</v>
      </c>
      <c r="U56" s="65">
        <f t="shared" si="3"/>
        <v>0.20355476119551186</v>
      </c>
      <c r="V56" s="65">
        <f t="shared" si="4"/>
        <v>0.19187299584713241</v>
      </c>
      <c r="W56" s="51">
        <f t="shared" si="5"/>
        <v>1.8651362984218076E-2</v>
      </c>
      <c r="X56" s="51">
        <f t="shared" si="6"/>
        <v>1.9786910197869101E-2</v>
      </c>
      <c r="Y56" s="51">
        <f>'Órdenes y Medidas'!C59/'Denuncias-Renuncias'!G56</f>
        <v>0.18077474892395984</v>
      </c>
      <c r="Z56" s="51">
        <f>'Órdenes y Medidas'!C59/'Denuncias-Renuncias'!C56</f>
        <v>0.19178082191780821</v>
      </c>
    </row>
    <row r="57" spans="2:26" ht="20.100000000000001" customHeight="1" thickBot="1" x14ac:dyDescent="0.25">
      <c r="B57" s="4" t="s">
        <v>244</v>
      </c>
      <c r="C57" s="19">
        <v>313</v>
      </c>
      <c r="D57" s="19">
        <v>118</v>
      </c>
      <c r="E57" s="19">
        <v>195</v>
      </c>
      <c r="F57" s="19">
        <v>0</v>
      </c>
      <c r="G57" s="19">
        <v>313</v>
      </c>
      <c r="H57" s="19">
        <v>0</v>
      </c>
      <c r="I57" s="19">
        <v>0</v>
      </c>
      <c r="J57" s="19">
        <v>303</v>
      </c>
      <c r="K57" s="19">
        <v>3</v>
      </c>
      <c r="L57" s="19">
        <v>7</v>
      </c>
      <c r="M57" s="19">
        <v>0</v>
      </c>
      <c r="N57" s="19">
        <v>0</v>
      </c>
      <c r="O57" s="19">
        <v>10</v>
      </c>
      <c r="P57" s="19">
        <v>6</v>
      </c>
      <c r="Q57" s="19">
        <v>4</v>
      </c>
      <c r="R57" s="19">
        <v>338594</v>
      </c>
      <c r="S57" s="19">
        <v>171927</v>
      </c>
      <c r="T57" s="65">
        <f t="shared" si="2"/>
        <v>9.2441094644323291E-2</v>
      </c>
      <c r="U57" s="65">
        <f t="shared" si="3"/>
        <v>0.1820540112954917</v>
      </c>
      <c r="V57" s="65">
        <f t="shared" si="4"/>
        <v>0.1820540112954917</v>
      </c>
      <c r="W57" s="51">
        <f t="shared" si="5"/>
        <v>3.1948881789137379E-2</v>
      </c>
      <c r="X57" s="51">
        <f t="shared" si="6"/>
        <v>3.1948881789137379E-2</v>
      </c>
      <c r="Y57" s="51">
        <f>'Órdenes y Medidas'!C60/'Denuncias-Renuncias'!G57</f>
        <v>0.13738019169329074</v>
      </c>
      <c r="Z57" s="51">
        <f>'Órdenes y Medidas'!C60/'Denuncias-Renuncias'!C57</f>
        <v>0.13738019169329074</v>
      </c>
    </row>
    <row r="58" spans="2:26" ht="20.100000000000001" customHeight="1" thickBot="1" x14ac:dyDescent="0.25">
      <c r="B58" s="4" t="s">
        <v>270</v>
      </c>
      <c r="C58" s="19">
        <v>469</v>
      </c>
      <c r="D58" s="19">
        <v>242</v>
      </c>
      <c r="E58" s="19">
        <v>227</v>
      </c>
      <c r="F58" s="19">
        <v>9</v>
      </c>
      <c r="G58" s="19">
        <v>532</v>
      </c>
      <c r="H58" s="19">
        <v>2</v>
      </c>
      <c r="I58" s="19">
        <v>0</v>
      </c>
      <c r="J58" s="19">
        <v>403</v>
      </c>
      <c r="K58" s="19">
        <v>4</v>
      </c>
      <c r="L58" s="19">
        <v>116</v>
      </c>
      <c r="M58" s="19">
        <v>7</v>
      </c>
      <c r="N58" s="19">
        <v>0</v>
      </c>
      <c r="O58" s="19">
        <v>80</v>
      </c>
      <c r="P58" s="19">
        <v>40</v>
      </c>
      <c r="Q58" s="19">
        <v>40</v>
      </c>
      <c r="R58" s="19">
        <v>729722</v>
      </c>
      <c r="S58" s="19">
        <v>373424</v>
      </c>
      <c r="T58" s="65">
        <f t="shared" si="2"/>
        <v>7.2904475951115627E-2</v>
      </c>
      <c r="U58" s="65">
        <f t="shared" si="3"/>
        <v>0.14246540125969406</v>
      </c>
      <c r="V58" s="65">
        <f t="shared" si="4"/>
        <v>0.12559449847894083</v>
      </c>
      <c r="W58" s="51">
        <f t="shared" si="5"/>
        <v>0.15037593984962405</v>
      </c>
      <c r="X58" s="51">
        <f t="shared" si="6"/>
        <v>0.17057569296375266</v>
      </c>
      <c r="Y58" s="51">
        <f>'Órdenes y Medidas'!C61/'Denuncias-Renuncias'!G58</f>
        <v>0.14661654135338345</v>
      </c>
      <c r="Z58" s="51">
        <f>'Órdenes y Medidas'!C61/'Denuncias-Renuncias'!C58</f>
        <v>0.16631130063965885</v>
      </c>
    </row>
    <row r="59" spans="2:26" ht="20.100000000000001" customHeight="1" thickBot="1" x14ac:dyDescent="0.25">
      <c r="B59" s="4" t="s">
        <v>246</v>
      </c>
      <c r="C59" s="19">
        <v>1022</v>
      </c>
      <c r="D59" s="19">
        <v>545</v>
      </c>
      <c r="E59" s="19">
        <v>477</v>
      </c>
      <c r="F59" s="19">
        <v>4</v>
      </c>
      <c r="G59" s="19">
        <v>1022</v>
      </c>
      <c r="H59" s="19">
        <v>48</v>
      </c>
      <c r="I59" s="19">
        <v>1</v>
      </c>
      <c r="J59" s="19">
        <v>572</v>
      </c>
      <c r="K59" s="19">
        <v>3</v>
      </c>
      <c r="L59" s="19">
        <v>344</v>
      </c>
      <c r="M59" s="19">
        <v>20</v>
      </c>
      <c r="N59" s="19">
        <v>34</v>
      </c>
      <c r="O59" s="19">
        <v>121</v>
      </c>
      <c r="P59" s="19">
        <v>62</v>
      </c>
      <c r="Q59" s="19">
        <v>59</v>
      </c>
      <c r="R59" s="19">
        <v>1159368</v>
      </c>
      <c r="S59" s="19">
        <v>598845</v>
      </c>
      <c r="T59" s="65">
        <f t="shared" si="2"/>
        <v>8.8151475631550985E-2</v>
      </c>
      <c r="U59" s="65">
        <f t="shared" si="3"/>
        <v>0.17066185740884537</v>
      </c>
      <c r="V59" s="65">
        <f t="shared" si="4"/>
        <v>0.17066185740884537</v>
      </c>
      <c r="W59" s="51">
        <f t="shared" si="5"/>
        <v>0.11839530332681017</v>
      </c>
      <c r="X59" s="51">
        <f t="shared" si="6"/>
        <v>0.11839530332681017</v>
      </c>
      <c r="Y59" s="51">
        <f>'Órdenes y Medidas'!C62/'Denuncias-Renuncias'!G59</f>
        <v>0.17221135029354206</v>
      </c>
      <c r="Z59" s="51">
        <f>'Órdenes y Medidas'!C62/'Denuncias-Renuncias'!C59</f>
        <v>0.17221135029354206</v>
      </c>
    </row>
    <row r="60" spans="2:26" ht="20.100000000000001" customHeight="1" thickBot="1" x14ac:dyDescent="0.25">
      <c r="B60" s="4" t="s">
        <v>247</v>
      </c>
      <c r="C60" s="19">
        <v>220</v>
      </c>
      <c r="D60" s="19">
        <v>99</v>
      </c>
      <c r="E60" s="19">
        <v>121</v>
      </c>
      <c r="F60" s="19">
        <v>0</v>
      </c>
      <c r="G60" s="19">
        <v>266</v>
      </c>
      <c r="H60" s="19">
        <v>0</v>
      </c>
      <c r="I60" s="19">
        <v>0</v>
      </c>
      <c r="J60" s="19">
        <v>217</v>
      </c>
      <c r="K60" s="19">
        <v>0</v>
      </c>
      <c r="L60" s="19">
        <v>49</v>
      </c>
      <c r="M60" s="19">
        <v>0</v>
      </c>
      <c r="N60" s="19">
        <v>0</v>
      </c>
      <c r="O60" s="19">
        <v>9</v>
      </c>
      <c r="P60" s="19">
        <v>4</v>
      </c>
      <c r="Q60" s="19">
        <v>5</v>
      </c>
      <c r="R60" s="19">
        <v>324184</v>
      </c>
      <c r="S60" s="19">
        <v>164205</v>
      </c>
      <c r="T60" s="65">
        <f t="shared" si="2"/>
        <v>8.2052167904646742E-2</v>
      </c>
      <c r="U60" s="65">
        <f t="shared" si="3"/>
        <v>0.16199263116226667</v>
      </c>
      <c r="V60" s="65">
        <f t="shared" si="4"/>
        <v>0.13397886787856644</v>
      </c>
      <c r="W60" s="52">
        <f t="shared" si="5"/>
        <v>3.3834586466165412E-2</v>
      </c>
      <c r="X60" s="52">
        <f t="shared" si="6"/>
        <v>4.0909090909090909E-2</v>
      </c>
      <c r="Y60" s="52">
        <f>'Órdenes y Medidas'!C63/'Denuncias-Renuncias'!G60</f>
        <v>0.21052631578947367</v>
      </c>
      <c r="Z60" s="52">
        <f>'Órdenes y Medidas'!C63/'Denuncias-Renuncias'!C60</f>
        <v>0.25454545454545452</v>
      </c>
    </row>
    <row r="61" spans="2:26" ht="20.100000000000001" customHeight="1" thickBot="1" x14ac:dyDescent="0.25">
      <c r="B61" s="7" t="s">
        <v>22</v>
      </c>
      <c r="C61" s="40">
        <f>SUM(C11:C60)</f>
        <v>49156</v>
      </c>
      <c r="D61" s="40">
        <f t="shared" ref="D61:Q61" si="7">SUM(D11:D60)</f>
        <v>29990</v>
      </c>
      <c r="E61" s="40">
        <f t="shared" si="7"/>
        <v>19166</v>
      </c>
      <c r="F61" s="40">
        <f>SUM(F11:F60)</f>
        <v>121</v>
      </c>
      <c r="G61" s="40">
        <f t="shared" si="7"/>
        <v>53268</v>
      </c>
      <c r="H61" s="40">
        <f t="shared" si="7"/>
        <v>543</v>
      </c>
      <c r="I61" s="40">
        <f t="shared" si="7"/>
        <v>134</v>
      </c>
      <c r="J61" s="40">
        <f t="shared" si="7"/>
        <v>37965</v>
      </c>
      <c r="K61" s="40">
        <f t="shared" si="7"/>
        <v>890</v>
      </c>
      <c r="L61" s="40">
        <f t="shared" si="7"/>
        <v>8669</v>
      </c>
      <c r="M61" s="40">
        <f t="shared" si="7"/>
        <v>3705</v>
      </c>
      <c r="N61" s="40">
        <f t="shared" si="7"/>
        <v>1362</v>
      </c>
      <c r="O61" s="40">
        <f t="shared" si="7"/>
        <v>5480</v>
      </c>
      <c r="P61" s="40">
        <f t="shared" si="7"/>
        <v>3051</v>
      </c>
      <c r="Q61" s="40">
        <f t="shared" si="7"/>
        <v>2429</v>
      </c>
      <c r="R61" s="40">
        <f t="shared" ref="R61:S61" si="8">SUM(R11:R60)</f>
        <v>48619695</v>
      </c>
      <c r="S61" s="40">
        <f t="shared" si="8"/>
        <v>24792824</v>
      </c>
      <c r="T61" s="66">
        <f t="shared" ref="T61" si="9">+(G61/R61)*100</f>
        <v>0.10956053920124344</v>
      </c>
      <c r="U61" s="66">
        <f t="shared" ref="U61" si="10">+(G61/S61)*100</f>
        <v>0.21485249118857941</v>
      </c>
      <c r="V61" s="66">
        <f t="shared" ref="V61" si="11">+(C61/S61)*100</f>
        <v>0.19826704694874611</v>
      </c>
      <c r="W61" s="53">
        <f>+O61/G61</f>
        <v>0.1028760231283322</v>
      </c>
      <c r="X61" s="53">
        <f t="shared" si="6"/>
        <v>0.11148181300349906</v>
      </c>
      <c r="Y61" s="53">
        <f>'Órdenes y Medidas'!C64/'Denuncias-Renuncias'!G61</f>
        <v>0.20286100473079521</v>
      </c>
      <c r="Z61" s="53">
        <f>'Órdenes y Medidas'!C64/'Denuncias-Renuncias'!C61</f>
        <v>0.2198307429408414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49"/>
    </row>
    <row r="65" spans="18:18" x14ac:dyDescent="0.2">
      <c r="R65" s="67" t="s">
        <v>296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97" t="s">
        <v>153</v>
      </c>
      <c r="D9" s="97" t="s">
        <v>130</v>
      </c>
      <c r="E9" s="99" t="s">
        <v>131</v>
      </c>
      <c r="F9" s="100"/>
      <c r="G9" s="101"/>
      <c r="H9" s="101" t="s">
        <v>152</v>
      </c>
      <c r="I9" s="97" t="s">
        <v>133</v>
      </c>
    </row>
    <row r="10" spans="2:9" ht="83.25" customHeight="1" thickBot="1" x14ac:dyDescent="0.25">
      <c r="B10" s="10"/>
      <c r="C10" s="98"/>
      <c r="D10" s="98"/>
      <c r="E10" s="41" t="s">
        <v>146</v>
      </c>
      <c r="F10" s="42" t="s">
        <v>147</v>
      </c>
      <c r="G10" s="43" t="s">
        <v>148</v>
      </c>
      <c r="H10" s="102"/>
      <c r="I10" s="98"/>
    </row>
    <row r="11" spans="2:9" ht="20.100000000000001" customHeight="1" thickBot="1" x14ac:dyDescent="0.25">
      <c r="B11" s="3" t="s">
        <v>198</v>
      </c>
      <c r="C11" s="54">
        <f>+IF('Denuncias-Renuncias'!$G11=0,"-",('Denuncias-Renuncias'!H11/'Denuncias-Renuncias'!$G11))</f>
        <v>0</v>
      </c>
      <c r="D11" s="54">
        <f>+IF('Denuncias-Renuncias'!$G11=0,"-",('Denuncias-Renuncias'!I11/'Denuncias-Renuncias'!$G11))</f>
        <v>0</v>
      </c>
      <c r="E11" s="54">
        <f>+IF('Denuncias-Renuncias'!$G11=0,"-",('Denuncias-Renuncias'!J11/'Denuncias-Renuncias'!$G11))</f>
        <v>0.80016447368421051</v>
      </c>
      <c r="F11" s="54">
        <f>+IF('Denuncias-Renuncias'!$G11=0,"-",('Denuncias-Renuncias'!K11/'Denuncias-Renuncias'!$G11))</f>
        <v>2.7960526315789474E-2</v>
      </c>
      <c r="G11" s="54">
        <f>+IF('Denuncias-Renuncias'!$G11=0,"-",('Denuncias-Renuncias'!L11/'Denuncias-Renuncias'!$G11))</f>
        <v>0.14391447368421054</v>
      </c>
      <c r="H11" s="54">
        <f>+IF('Denuncias-Renuncias'!$G11=0,"-",('Denuncias-Renuncias'!M11/'Denuncias-Renuncias'!$G11))</f>
        <v>2.7960526315789474E-2</v>
      </c>
      <c r="I11" s="54">
        <f>+IF('Denuncias-Renuncias'!$G11=0,"-",('Denuncias-Renuncias'!N11/'Denuncias-Renuncias'!$G11))</f>
        <v>0</v>
      </c>
    </row>
    <row r="12" spans="2:9" ht="20.100000000000001" customHeight="1" thickBot="1" x14ac:dyDescent="0.25">
      <c r="B12" s="4" t="s">
        <v>199</v>
      </c>
      <c r="C12" s="55">
        <f>+IF('Denuncias-Renuncias'!$G12=0,"-",('Denuncias-Renuncias'!H12/'Denuncias-Renuncias'!$G12))</f>
        <v>2.520478890989288E-3</v>
      </c>
      <c r="D12" s="55">
        <f>+IF('Denuncias-Renuncias'!$G12=0,"-",('Denuncias-Renuncias'!I12/'Denuncias-Renuncias'!$G12))</f>
        <v>6.3011972274732201E-4</v>
      </c>
      <c r="E12" s="55">
        <f>+IF('Denuncias-Renuncias'!$G12=0,"-",('Denuncias-Renuncias'!J12/'Denuncias-Renuncias'!$G12))</f>
        <v>0.74165091367359803</v>
      </c>
      <c r="F12" s="55">
        <f>+IF('Denuncias-Renuncias'!$G12=0,"-",('Denuncias-Renuncias'!K12/'Denuncias-Renuncias'!$G12))</f>
        <v>5.6710775047258983E-3</v>
      </c>
      <c r="G12" s="55">
        <f>+IF('Denuncias-Renuncias'!$G12=0,"-",('Denuncias-Renuncias'!L12/'Denuncias-Renuncias'!$G12))</f>
        <v>8.3805923125393825E-2</v>
      </c>
      <c r="H12" s="55">
        <f>+IF('Denuncias-Renuncias'!$G12=0,"-",('Denuncias-Renuncias'!M12/'Denuncias-Renuncias'!$G12))</f>
        <v>3.4656584751102712E-2</v>
      </c>
      <c r="I12" s="55">
        <f>+IF('Denuncias-Renuncias'!$G12=0,"-",('Denuncias-Renuncias'!N12/'Denuncias-Renuncias'!$G12))</f>
        <v>0.13106490233144297</v>
      </c>
    </row>
    <row r="13" spans="2:9" ht="20.100000000000001" customHeight="1" thickBot="1" x14ac:dyDescent="0.25">
      <c r="B13" s="4" t="s">
        <v>200</v>
      </c>
      <c r="C13" s="56">
        <f>+IF('Denuncias-Renuncias'!$G13=0,"-",('Denuncias-Renuncias'!H13/'Denuncias-Renuncias'!$G13))</f>
        <v>3.0911901081916537E-3</v>
      </c>
      <c r="D13" s="55">
        <f>+IF('Denuncias-Renuncias'!$G13=0,"-",('Denuncias-Renuncias'!I13/'Denuncias-Renuncias'!$G13))</f>
        <v>0</v>
      </c>
      <c r="E13" s="55">
        <f>+IF('Denuncias-Renuncias'!$G13=0,"-",('Denuncias-Renuncias'!J13/'Denuncias-Renuncias'!$G13))</f>
        <v>0.91962905718701704</v>
      </c>
      <c r="F13" s="55">
        <f>+IF('Denuncias-Renuncias'!$G13=0,"-",('Denuncias-Renuncias'!K13/'Denuncias-Renuncias'!$G13))</f>
        <v>1.7001545595054096E-2</v>
      </c>
      <c r="G13" s="55">
        <f>+IF('Denuncias-Renuncias'!$G13=0,"-",('Denuncias-Renuncias'!L13/'Denuncias-Renuncias'!$G13))</f>
        <v>4.3276661514683151E-2</v>
      </c>
      <c r="H13" s="55">
        <f>+IF('Denuncias-Renuncias'!$G13=0,"-",('Denuncias-Renuncias'!M13/'Denuncias-Renuncias'!$G13))</f>
        <v>1.7001545595054096E-2</v>
      </c>
      <c r="I13" s="55">
        <f>+IF('Denuncias-Renuncias'!$G13=0,"-",('Denuncias-Renuncias'!N13/'Denuncias-Renuncias'!$G13))</f>
        <v>0</v>
      </c>
    </row>
    <row r="14" spans="2:9" ht="20.100000000000001" customHeight="1" thickBot="1" x14ac:dyDescent="0.25">
      <c r="B14" s="4" t="s">
        <v>201</v>
      </c>
      <c r="C14" s="57">
        <f>+IF('Denuncias-Renuncias'!$G14=0,"-",('Denuncias-Renuncias'!H14/'Denuncias-Renuncias'!$G14))</f>
        <v>1.6116035455278001E-3</v>
      </c>
      <c r="D14" s="55">
        <f>+IF('Denuncias-Renuncias'!$G14=0,"-",('Denuncias-Renuncias'!I14/'Denuncias-Renuncias'!$G14))</f>
        <v>3.2232070910556002E-3</v>
      </c>
      <c r="E14" s="55">
        <f>+IF('Denuncias-Renuncias'!$G14=0,"-",('Denuncias-Renuncias'!J14/'Denuncias-Renuncias'!$G14))</f>
        <v>0.80096696212731666</v>
      </c>
      <c r="F14" s="55">
        <f>+IF('Denuncias-Renuncias'!$G14=0,"-",('Denuncias-Renuncias'!K14/'Denuncias-Renuncias'!$G14))</f>
        <v>8.8638195004029016E-3</v>
      </c>
      <c r="G14" s="55">
        <f>+IF('Denuncias-Renuncias'!$G14=0,"-",('Denuncias-Renuncias'!L14/'Denuncias-Renuncias'!$G14))</f>
        <v>9.1055600322320712E-2</v>
      </c>
      <c r="H14" s="55">
        <f>+IF('Denuncias-Renuncias'!$G14=0,"-",('Denuncias-Renuncias'!M14/'Denuncias-Renuncias'!$G14))</f>
        <v>8.702659145850121E-2</v>
      </c>
      <c r="I14" s="55">
        <f>+IF('Denuncias-Renuncias'!$G14=0,"-",('Denuncias-Renuncias'!N14/'Denuncias-Renuncias'!$G14))</f>
        <v>7.2522159548751011E-3</v>
      </c>
    </row>
    <row r="15" spans="2:9" ht="20.100000000000001" customHeight="1" thickBot="1" x14ac:dyDescent="0.25">
      <c r="B15" s="4" t="s">
        <v>202</v>
      </c>
      <c r="C15" s="57">
        <f>+IF('Denuncias-Renuncias'!$G15=0,"-",('Denuncias-Renuncias'!H15/'Denuncias-Renuncias'!$G15))</f>
        <v>0</v>
      </c>
      <c r="D15" s="55">
        <f>+IF('Denuncias-Renuncias'!$G15=0,"-",('Denuncias-Renuncias'!I15/'Denuncias-Renuncias'!$G15))</f>
        <v>0</v>
      </c>
      <c r="E15" s="55">
        <f>+IF('Denuncias-Renuncias'!$G15=0,"-",('Denuncias-Renuncias'!J15/'Denuncias-Renuncias'!$G15))</f>
        <v>0.7142857142857143</v>
      </c>
      <c r="F15" s="55">
        <f>+IF('Denuncias-Renuncias'!$G15=0,"-",('Denuncias-Renuncias'!K15/'Denuncias-Renuncias'!$G15))</f>
        <v>1.5360983102918587E-2</v>
      </c>
      <c r="G15" s="55">
        <f>+IF('Denuncias-Renuncias'!$G15=0,"-",('Denuncias-Renuncias'!L15/'Denuncias-Renuncias'!$G15))</f>
        <v>0.18740399385560677</v>
      </c>
      <c r="H15" s="55">
        <f>+IF('Denuncias-Renuncias'!$G15=0,"-",('Denuncias-Renuncias'!M15/'Denuncias-Renuncias'!$G15))</f>
        <v>8.294930875576037E-2</v>
      </c>
      <c r="I15" s="55">
        <f>+IF('Denuncias-Renuncias'!$G15=0,"-",('Denuncias-Renuncias'!N15/'Denuncias-Renuncias'!$G15))</f>
        <v>0</v>
      </c>
    </row>
    <row r="16" spans="2:9" ht="20.100000000000001" customHeight="1" thickBot="1" x14ac:dyDescent="0.25">
      <c r="B16" s="4" t="s">
        <v>203</v>
      </c>
      <c r="C16" s="57">
        <f>+IF('Denuncias-Renuncias'!$G16=0,"-",('Denuncias-Renuncias'!H16/'Denuncias-Renuncias'!$G16))</f>
        <v>0</v>
      </c>
      <c r="D16" s="55">
        <f>+IF('Denuncias-Renuncias'!$G16=0,"-",('Denuncias-Renuncias'!I16/'Denuncias-Renuncias'!$G16))</f>
        <v>4.4843049327354259E-3</v>
      </c>
      <c r="E16" s="55">
        <f>+IF('Denuncias-Renuncias'!$G16=0,"-",('Denuncias-Renuncias'!J16/'Denuncias-Renuncias'!$G16))</f>
        <v>0.78923766816143492</v>
      </c>
      <c r="F16" s="55">
        <f>+IF('Denuncias-Renuncias'!$G16=0,"-",('Denuncias-Renuncias'!K16/'Denuncias-Renuncias'!$G16))</f>
        <v>3.811659192825112E-2</v>
      </c>
      <c r="G16" s="55">
        <f>+IF('Denuncias-Renuncias'!$G16=0,"-",('Denuncias-Renuncias'!L16/'Denuncias-Renuncias'!$G16))</f>
        <v>0.13228699551569506</v>
      </c>
      <c r="H16" s="55">
        <f>+IF('Denuncias-Renuncias'!$G16=0,"-",('Denuncias-Renuncias'!M16/'Denuncias-Renuncias'!$G16))</f>
        <v>1.7937219730941704E-2</v>
      </c>
      <c r="I16" s="55">
        <f>+IF('Denuncias-Renuncias'!$G16=0,"-",('Denuncias-Renuncias'!N16/'Denuncias-Renuncias'!$G16))</f>
        <v>1.7937219730941704E-2</v>
      </c>
    </row>
    <row r="17" spans="2:9" ht="20.100000000000001" customHeight="1" thickBot="1" x14ac:dyDescent="0.25">
      <c r="B17" s="4" t="s">
        <v>204</v>
      </c>
      <c r="C17" s="57">
        <f>+IF('Denuncias-Renuncias'!$G17=0,"-",('Denuncias-Renuncias'!H17/'Denuncias-Renuncias'!$G17))</f>
        <v>2.8458844133099823E-2</v>
      </c>
      <c r="D17" s="55">
        <f>+IF('Denuncias-Renuncias'!$G17=0,"-",('Denuncias-Renuncias'!I17/'Denuncias-Renuncias'!$G17))</f>
        <v>4.3782837127845885E-4</v>
      </c>
      <c r="E17" s="55">
        <f>+IF('Denuncias-Renuncias'!$G17=0,"-",('Denuncias-Renuncias'!J17/'Denuncias-Renuncias'!$G17))</f>
        <v>0.58712784588441336</v>
      </c>
      <c r="F17" s="55">
        <f>+IF('Denuncias-Renuncias'!$G17=0,"-",('Denuncias-Renuncias'!K17/'Denuncias-Renuncias'!$G17))</f>
        <v>1.7513134851138354E-2</v>
      </c>
      <c r="G17" s="55">
        <f>+IF('Denuncias-Renuncias'!$G17=0,"-",('Denuncias-Renuncias'!L17/'Denuncias-Renuncias'!$G17))</f>
        <v>0.21015761821366025</v>
      </c>
      <c r="H17" s="55">
        <f>+IF('Denuncias-Renuncias'!$G17=0,"-",('Denuncias-Renuncias'!M17/'Denuncias-Renuncias'!$G17))</f>
        <v>0.14842381786339756</v>
      </c>
      <c r="I17" s="55">
        <f>+IF('Denuncias-Renuncias'!$G17=0,"-",('Denuncias-Renuncias'!N17/'Denuncias-Renuncias'!$G17))</f>
        <v>7.8809106830122592E-3</v>
      </c>
    </row>
    <row r="18" spans="2:9" ht="20.100000000000001" customHeight="1" thickBot="1" x14ac:dyDescent="0.25">
      <c r="B18" s="4" t="s">
        <v>205</v>
      </c>
      <c r="C18" s="57">
        <f>+IF('Denuncias-Renuncias'!$G18=0,"-",('Denuncias-Renuncias'!H18/'Denuncias-Renuncias'!$G18))</f>
        <v>1.3654984069185253E-3</v>
      </c>
      <c r="D18" s="55">
        <f>+IF('Denuncias-Renuncias'!$G18=0,"-",('Denuncias-Renuncias'!I18/'Denuncias-Renuncias'!$G18))</f>
        <v>0</v>
      </c>
      <c r="E18" s="55">
        <f>+IF('Denuncias-Renuncias'!$G18=0,"-",('Denuncias-Renuncias'!J18/'Denuncias-Renuncias'!$G18))</f>
        <v>0.69094219390077383</v>
      </c>
      <c r="F18" s="55">
        <f>+IF('Denuncias-Renuncias'!$G18=0,"-",('Denuncias-Renuncias'!K18/'Denuncias-Renuncias'!$G18))</f>
        <v>7.737824305871643E-3</v>
      </c>
      <c r="G18" s="55">
        <f>+IF('Denuncias-Renuncias'!$G18=0,"-",('Denuncias-Renuncias'!L18/'Denuncias-Renuncias'!$G18))</f>
        <v>0.16477014110150204</v>
      </c>
      <c r="H18" s="55">
        <f>+IF('Denuncias-Renuncias'!$G18=0,"-",('Denuncias-Renuncias'!M18/'Denuncias-Renuncias'!$G18))</f>
        <v>0.13063268092853891</v>
      </c>
      <c r="I18" s="55">
        <f>+IF('Denuncias-Renuncias'!$G18=0,"-",('Denuncias-Renuncias'!N18/'Denuncias-Renuncias'!$G18))</f>
        <v>4.5516613563950838E-3</v>
      </c>
    </row>
    <row r="19" spans="2:9" ht="20.100000000000001" customHeight="1" thickBot="1" x14ac:dyDescent="0.25">
      <c r="B19" s="4" t="s">
        <v>206</v>
      </c>
      <c r="C19" s="57">
        <f>+IF('Denuncias-Renuncias'!$G19=0,"-",('Denuncias-Renuncias'!H19/'Denuncias-Renuncias'!$G19))</f>
        <v>0</v>
      </c>
      <c r="D19" s="55">
        <f>+IF('Denuncias-Renuncias'!$G19=0,"-",('Denuncias-Renuncias'!I19/'Denuncias-Renuncias'!$G19))</f>
        <v>0</v>
      </c>
      <c r="E19" s="55">
        <f>+IF('Denuncias-Renuncias'!$G19=0,"-",('Denuncias-Renuncias'!J19/'Denuncias-Renuncias'!$G19))</f>
        <v>0.74654377880184331</v>
      </c>
      <c r="F19" s="55">
        <f>+IF('Denuncias-Renuncias'!$G19=0,"-",('Denuncias-Renuncias'!K19/'Denuncias-Renuncias'!$G19))</f>
        <v>1.3824884792626729E-2</v>
      </c>
      <c r="G19" s="55">
        <f>+IF('Denuncias-Renuncias'!$G19=0,"-",('Denuncias-Renuncias'!L19/'Denuncias-Renuncias'!$G19))</f>
        <v>0.2304147465437788</v>
      </c>
      <c r="H19" s="55">
        <f>+IF('Denuncias-Renuncias'!$G19=0,"-",('Denuncias-Renuncias'!M19/'Denuncias-Renuncias'!$G19))</f>
        <v>9.2165898617511521E-3</v>
      </c>
      <c r="I19" s="55">
        <f>+IF('Denuncias-Renuncias'!$G19=0,"-",('Denuncias-Renuncias'!N19/'Denuncias-Renuncias'!$G19))</f>
        <v>0</v>
      </c>
    </row>
    <row r="20" spans="2:9" ht="20.100000000000001" customHeight="1" thickBot="1" x14ac:dyDescent="0.25">
      <c r="B20" s="4" t="s">
        <v>207</v>
      </c>
      <c r="C20" s="57">
        <f>+IF('Denuncias-Renuncias'!$G20=0,"-",('Denuncias-Renuncias'!H20/'Denuncias-Renuncias'!$G20))</f>
        <v>0</v>
      </c>
      <c r="D20" s="55">
        <f>+IF('Denuncias-Renuncias'!$G20=0,"-",('Denuncias-Renuncias'!I20/'Denuncias-Renuncias'!$G20))</f>
        <v>0</v>
      </c>
      <c r="E20" s="55">
        <f>+IF('Denuncias-Renuncias'!$G20=0,"-",('Denuncias-Renuncias'!J20/'Denuncias-Renuncias'!$G20))</f>
        <v>0.77631578947368418</v>
      </c>
      <c r="F20" s="55">
        <f>+IF('Denuncias-Renuncias'!$G20=0,"-",('Denuncias-Renuncias'!K20/'Denuncias-Renuncias'!$G20))</f>
        <v>0</v>
      </c>
      <c r="G20" s="55">
        <f>+IF('Denuncias-Renuncias'!$G20=0,"-",('Denuncias-Renuncias'!L20/'Denuncias-Renuncias'!$G20))</f>
        <v>0.14473684210526316</v>
      </c>
      <c r="H20" s="55">
        <f>+IF('Denuncias-Renuncias'!$G20=0,"-",('Denuncias-Renuncias'!M20/'Denuncias-Renuncias'!$G20))</f>
        <v>7.8947368421052627E-2</v>
      </c>
      <c r="I20" s="55">
        <f>+IF('Denuncias-Renuncias'!$G20=0,"-",('Denuncias-Renuncias'!N20/'Denuncias-Renuncias'!$G20))</f>
        <v>0</v>
      </c>
    </row>
    <row r="21" spans="2:9" ht="20.100000000000001" customHeight="1" thickBot="1" x14ac:dyDescent="0.25">
      <c r="B21" s="4" t="s">
        <v>208</v>
      </c>
      <c r="C21" s="57">
        <f>+IF('Denuncias-Renuncias'!$G21=0,"-",('Denuncias-Renuncias'!H21/'Denuncias-Renuncias'!$G21))</f>
        <v>6.3348416289592761E-3</v>
      </c>
      <c r="D21" s="55">
        <f>+IF('Denuncias-Renuncias'!$G21=0,"-",('Denuncias-Renuncias'!I21/'Denuncias-Renuncias'!$G21))</f>
        <v>0</v>
      </c>
      <c r="E21" s="55">
        <f>+IF('Denuncias-Renuncias'!$G21=0,"-",('Denuncias-Renuncias'!J21/'Denuncias-Renuncias'!$G21))</f>
        <v>0.61447963800904981</v>
      </c>
      <c r="F21" s="55">
        <f>+IF('Denuncias-Renuncias'!$G21=0,"-",('Denuncias-Renuncias'!K21/'Denuncias-Renuncias'!$G21))</f>
        <v>2.8959276018099549E-2</v>
      </c>
      <c r="G21" s="55">
        <f>+IF('Denuncias-Renuncias'!$G21=0,"-",('Denuncias-Renuncias'!L21/'Denuncias-Renuncias'!$G21))</f>
        <v>0.27149321266968324</v>
      </c>
      <c r="H21" s="55">
        <f>+IF('Denuncias-Renuncias'!$G21=0,"-",('Denuncias-Renuncias'!M21/'Denuncias-Renuncias'!$G21))</f>
        <v>6.8778280542986431E-2</v>
      </c>
      <c r="I21" s="55">
        <f>+IF('Denuncias-Renuncias'!$G21=0,"-",('Denuncias-Renuncias'!N21/'Denuncias-Renuncias'!$G21))</f>
        <v>9.9547511312217188E-3</v>
      </c>
    </row>
    <row r="22" spans="2:9" ht="20.100000000000001" customHeight="1" thickBot="1" x14ac:dyDescent="0.25">
      <c r="B22" s="4" t="s">
        <v>209</v>
      </c>
      <c r="C22" s="57">
        <f>+IF('Denuncias-Renuncias'!$G22=0,"-",('Denuncias-Renuncias'!H22/'Denuncias-Renuncias'!$G22))</f>
        <v>1.5856236786469344E-2</v>
      </c>
      <c r="D22" s="55">
        <f>+IF('Denuncias-Renuncias'!$G22=0,"-",('Denuncias-Renuncias'!I22/'Denuncias-Renuncias'!$G22))</f>
        <v>1.0570824524312897E-3</v>
      </c>
      <c r="E22" s="55">
        <f>+IF('Denuncias-Renuncias'!$G22=0,"-",('Denuncias-Renuncias'!J22/'Denuncias-Renuncias'!$G22))</f>
        <v>0.53805496828752641</v>
      </c>
      <c r="F22" s="55">
        <f>+IF('Denuncias-Renuncias'!$G22=0,"-",('Denuncias-Renuncias'!K22/'Denuncias-Renuncias'!$G22))</f>
        <v>1.6913319238900635E-2</v>
      </c>
      <c r="G22" s="55">
        <f>+IF('Denuncias-Renuncias'!$G22=0,"-",('Denuncias-Renuncias'!L22/'Denuncias-Renuncias'!$G22))</f>
        <v>0.21035940803382663</v>
      </c>
      <c r="H22" s="55">
        <f>+IF('Denuncias-Renuncias'!$G22=0,"-",('Denuncias-Renuncias'!M22/'Denuncias-Renuncias'!$G22))</f>
        <v>0.16067653276955601</v>
      </c>
      <c r="I22" s="55">
        <f>+IF('Denuncias-Renuncias'!$G22=0,"-",('Denuncias-Renuncias'!N22/'Denuncias-Renuncias'!$G22))</f>
        <v>5.7082452431289642E-2</v>
      </c>
    </row>
    <row r="23" spans="2:9" ht="20.100000000000001" customHeight="1" thickBot="1" x14ac:dyDescent="0.25">
      <c r="B23" s="4" t="s">
        <v>210</v>
      </c>
      <c r="C23" s="57">
        <f>+IF('Denuncias-Renuncias'!$G23=0,"-",('Denuncias-Renuncias'!H23/'Denuncias-Renuncias'!$G23))</f>
        <v>4.1437632135306553E-2</v>
      </c>
      <c r="D23" s="55">
        <f>+IF('Denuncias-Renuncias'!$G23=0,"-",('Denuncias-Renuncias'!I23/'Denuncias-Renuncias'!$G23))</f>
        <v>1.014799154334038E-2</v>
      </c>
      <c r="E23" s="55">
        <f>+IF('Denuncias-Renuncias'!$G23=0,"-",('Denuncias-Renuncias'!J23/'Denuncias-Renuncias'!$G23))</f>
        <v>0.55348837209302326</v>
      </c>
      <c r="F23" s="55">
        <f>+IF('Denuncias-Renuncias'!$G23=0,"-",('Denuncias-Renuncias'!K23/'Denuncias-Renuncias'!$G23))</f>
        <v>3.0866807610993658E-2</v>
      </c>
      <c r="G23" s="55">
        <f>+IF('Denuncias-Renuncias'!$G23=0,"-",('Denuncias-Renuncias'!L23/'Denuncias-Renuncias'!$G23))</f>
        <v>0.2160676532769556</v>
      </c>
      <c r="H23" s="55">
        <f>+IF('Denuncias-Renuncias'!$G23=0,"-",('Denuncias-Renuncias'!M23/'Denuncias-Renuncias'!$G23))</f>
        <v>0.10909090909090909</v>
      </c>
      <c r="I23" s="55">
        <f>+IF('Denuncias-Renuncias'!$G23=0,"-",('Denuncias-Renuncias'!N23/'Denuncias-Renuncias'!$G23))</f>
        <v>3.8900634249471461E-2</v>
      </c>
    </row>
    <row r="24" spans="2:9" ht="20.100000000000001" customHeight="1" thickBot="1" x14ac:dyDescent="0.25">
      <c r="B24" s="4" t="s">
        <v>211</v>
      </c>
      <c r="C24" s="57">
        <f>+IF('Denuncias-Renuncias'!$G24=0,"-",('Denuncias-Renuncias'!H24/'Denuncias-Renuncias'!$G24))</f>
        <v>1.62748643761302E-2</v>
      </c>
      <c r="D24" s="55">
        <f>+IF('Denuncias-Renuncias'!$G24=0,"-",('Denuncias-Renuncias'!I24/'Denuncias-Renuncias'!$G24))</f>
        <v>6.0277275467148883E-4</v>
      </c>
      <c r="E24" s="55">
        <f>+IF('Denuncias-Renuncias'!$G24=0,"-",('Denuncias-Renuncias'!J24/'Denuncias-Renuncias'!$G24))</f>
        <v>0.5563592525617842</v>
      </c>
      <c r="F24" s="55">
        <f>+IF('Denuncias-Renuncias'!$G24=0,"-",('Denuncias-Renuncias'!K24/'Denuncias-Renuncias'!$G24))</f>
        <v>1.0849909584086799E-2</v>
      </c>
      <c r="G24" s="55">
        <f>+IF('Denuncias-Renuncias'!$G24=0,"-",('Denuncias-Renuncias'!L24/'Denuncias-Renuncias'!$G24))</f>
        <v>0.16335141651597349</v>
      </c>
      <c r="H24" s="55">
        <f>+IF('Denuncias-Renuncias'!$G24=0,"-",('Denuncias-Renuncias'!M24/'Denuncias-Renuncias'!$G24))</f>
        <v>0.22664255575647982</v>
      </c>
      <c r="I24" s="55">
        <f>+IF('Denuncias-Renuncias'!$G24=0,"-",('Denuncias-Renuncias'!N24/'Denuncias-Renuncias'!$G24))</f>
        <v>2.5919228450874021E-2</v>
      </c>
    </row>
    <row r="25" spans="2:9" ht="20.100000000000001" customHeight="1" thickBot="1" x14ac:dyDescent="0.25">
      <c r="B25" s="4" t="s">
        <v>212</v>
      </c>
      <c r="C25" s="57">
        <f>+IF('Denuncias-Renuncias'!$G25=0,"-",('Denuncias-Renuncias'!H25/'Denuncias-Renuncias'!$G25))</f>
        <v>7.4404761904761901E-4</v>
      </c>
      <c r="D25" s="55">
        <f>+IF('Denuncias-Renuncias'!$G25=0,"-",('Denuncias-Renuncias'!I25/'Denuncias-Renuncias'!$G25))</f>
        <v>7.4404761904761901E-4</v>
      </c>
      <c r="E25" s="55">
        <f>+IF('Denuncias-Renuncias'!$G25=0,"-",('Denuncias-Renuncias'!J25/'Denuncias-Renuncias'!$G25))</f>
        <v>0.76860119047619047</v>
      </c>
      <c r="F25" s="55">
        <f>+IF('Denuncias-Renuncias'!$G25=0,"-",('Denuncias-Renuncias'!K25/'Denuncias-Renuncias'!$G25))</f>
        <v>1.1160714285714286E-2</v>
      </c>
      <c r="G25" s="55">
        <f>+IF('Denuncias-Renuncias'!$G25=0,"-",('Denuncias-Renuncias'!L25/'Denuncias-Renuncias'!$G25))</f>
        <v>0.18452380952380953</v>
      </c>
      <c r="H25" s="55">
        <f>+IF('Denuncias-Renuncias'!$G25=0,"-",('Denuncias-Renuncias'!M25/'Denuncias-Renuncias'!$G25))</f>
        <v>3.4226190476190479E-2</v>
      </c>
      <c r="I25" s="55">
        <f>+IF('Denuncias-Renuncias'!$G25=0,"-",('Denuncias-Renuncias'!N25/'Denuncias-Renuncias'!$G25))</f>
        <v>0</v>
      </c>
    </row>
    <row r="26" spans="2:9" ht="20.100000000000001" customHeight="1" thickBot="1" x14ac:dyDescent="0.25">
      <c r="B26" s="5" t="s">
        <v>213</v>
      </c>
      <c r="C26" s="57">
        <f>+IF('Denuncias-Renuncias'!$G26=0,"-",('Denuncias-Renuncias'!H26/'Denuncias-Renuncias'!$G26))</f>
        <v>0</v>
      </c>
      <c r="D26" s="55">
        <f>+IF('Denuncias-Renuncias'!$G26=0,"-",('Denuncias-Renuncias'!I26/'Denuncias-Renuncias'!$G26))</f>
        <v>0</v>
      </c>
      <c r="E26" s="55">
        <f>+IF('Denuncias-Renuncias'!$G26=0,"-",('Denuncias-Renuncias'!J26/'Denuncias-Renuncias'!$G26))</f>
        <v>0.61944444444444446</v>
      </c>
      <c r="F26" s="55">
        <f>+IF('Denuncias-Renuncias'!$G26=0,"-",('Denuncias-Renuncias'!K26/'Denuncias-Renuncias'!$G26))</f>
        <v>1.3888888888888888E-2</v>
      </c>
      <c r="G26" s="55">
        <f>+IF('Denuncias-Renuncias'!$G26=0,"-",('Denuncias-Renuncias'!L26/'Denuncias-Renuncias'!$G26))</f>
        <v>0.24166666666666667</v>
      </c>
      <c r="H26" s="55">
        <f>+IF('Denuncias-Renuncias'!$G26=0,"-",('Denuncias-Renuncias'!M26/'Denuncias-Renuncias'!$G26))</f>
        <v>0.10277777777777777</v>
      </c>
      <c r="I26" s="55">
        <f>+IF('Denuncias-Renuncias'!$G26=0,"-",('Denuncias-Renuncias'!N26/'Denuncias-Renuncias'!$G26))</f>
        <v>2.2222222222222223E-2</v>
      </c>
    </row>
    <row r="27" spans="2:9" ht="20.100000000000001" customHeight="1" thickBot="1" x14ac:dyDescent="0.25">
      <c r="B27" s="6" t="s">
        <v>214</v>
      </c>
      <c r="C27" s="57">
        <f>+IF('Denuncias-Renuncias'!$G27=0,"-",('Denuncias-Renuncias'!H27/'Denuncias-Renuncias'!$G27))</f>
        <v>0</v>
      </c>
      <c r="D27" s="55">
        <f>+IF('Denuncias-Renuncias'!$G27=0,"-",('Denuncias-Renuncias'!I27/'Denuncias-Renuncias'!$G27))</f>
        <v>0</v>
      </c>
      <c r="E27" s="55">
        <f>+IF('Denuncias-Renuncias'!$G27=0,"-",('Denuncias-Renuncias'!J27/'Denuncias-Renuncias'!$G27))</f>
        <v>1</v>
      </c>
      <c r="F27" s="55">
        <f>+IF('Denuncias-Renuncias'!$G27=0,"-",('Denuncias-Renuncias'!K27/'Denuncias-Renuncias'!$G27))</f>
        <v>0</v>
      </c>
      <c r="G27" s="55">
        <f>+IF('Denuncias-Renuncias'!$G27=0,"-",('Denuncias-Renuncias'!L27/'Denuncias-Renuncias'!$G27))</f>
        <v>0</v>
      </c>
      <c r="H27" s="55">
        <f>+IF('Denuncias-Renuncias'!$G27=0,"-",('Denuncias-Renuncias'!M27/'Denuncias-Renuncias'!$G27))</f>
        <v>0</v>
      </c>
      <c r="I27" s="55">
        <f>+IF('Denuncias-Renuncias'!$G27=0,"-",('Denuncias-Renuncias'!N27/'Denuncias-Renuncias'!$G27))</f>
        <v>0</v>
      </c>
    </row>
    <row r="28" spans="2:9" ht="20.100000000000001" customHeight="1" thickBot="1" x14ac:dyDescent="0.25">
      <c r="B28" s="4" t="s">
        <v>215</v>
      </c>
      <c r="C28" s="57">
        <f>+IF('Denuncias-Renuncias'!$G28=0,"-",('Denuncias-Renuncias'!H28/'Denuncias-Renuncias'!$G28))</f>
        <v>0</v>
      </c>
      <c r="D28" s="55">
        <f>+IF('Denuncias-Renuncias'!$G28=0,"-",('Denuncias-Renuncias'!I28/'Denuncias-Renuncias'!$G28))</f>
        <v>0</v>
      </c>
      <c r="E28" s="55">
        <f>+IF('Denuncias-Renuncias'!$G28=0,"-",('Denuncias-Renuncias'!J28/'Denuncias-Renuncias'!$G28))</f>
        <v>0.85529715762273906</v>
      </c>
      <c r="F28" s="55">
        <f>+IF('Denuncias-Renuncias'!$G28=0,"-",('Denuncias-Renuncias'!K28/'Denuncias-Renuncias'!$G28))</f>
        <v>1.2919896640826873E-2</v>
      </c>
      <c r="G28" s="55">
        <f>+IF('Denuncias-Renuncias'!$G28=0,"-",('Denuncias-Renuncias'!L28/'Denuncias-Renuncias'!$G28))</f>
        <v>0.12661498708010335</v>
      </c>
      <c r="H28" s="55">
        <f>+IF('Denuncias-Renuncias'!$G28=0,"-",('Denuncias-Renuncias'!M28/'Denuncias-Renuncias'!$G28))</f>
        <v>5.1679586563307496E-3</v>
      </c>
      <c r="I28" s="55">
        <f>+IF('Denuncias-Renuncias'!$G28=0,"-",('Denuncias-Renuncias'!N28/'Denuncias-Renuncias'!$G28))</f>
        <v>0</v>
      </c>
    </row>
    <row r="29" spans="2:9" ht="20.100000000000001" customHeight="1" thickBot="1" x14ac:dyDescent="0.25">
      <c r="B29" s="4" t="s">
        <v>216</v>
      </c>
      <c r="C29" s="57">
        <f>+IF('Denuncias-Renuncias'!$G29=0,"-",('Denuncias-Renuncias'!H29/'Denuncias-Renuncias'!$G29))</f>
        <v>2.6455026455026454E-2</v>
      </c>
      <c r="D29" s="55">
        <f>+IF('Denuncias-Renuncias'!$G29=0,"-",('Denuncias-Renuncias'!I29/'Denuncias-Renuncias'!$G29))</f>
        <v>0</v>
      </c>
      <c r="E29" s="55">
        <f>+IF('Denuncias-Renuncias'!$G29=0,"-",('Denuncias-Renuncias'!J29/'Denuncias-Renuncias'!$G29))</f>
        <v>0.50264550264550267</v>
      </c>
      <c r="F29" s="55">
        <f>+IF('Denuncias-Renuncias'!$G29=0,"-",('Denuncias-Renuncias'!K29/'Denuncias-Renuncias'!$G29))</f>
        <v>9.7883597883597878E-2</v>
      </c>
      <c r="G29" s="55">
        <f>+IF('Denuncias-Renuncias'!$G29=0,"-",('Denuncias-Renuncias'!L29/'Denuncias-Renuncias'!$G29))</f>
        <v>0.23015873015873015</v>
      </c>
      <c r="H29" s="55">
        <f>+IF('Denuncias-Renuncias'!$G29=0,"-",('Denuncias-Renuncias'!M29/'Denuncias-Renuncias'!$G29))</f>
        <v>8.2010582010582006E-2</v>
      </c>
      <c r="I29" s="55">
        <f>+IF('Denuncias-Renuncias'!$G29=0,"-",('Denuncias-Renuncias'!N29/'Denuncias-Renuncias'!$G29))</f>
        <v>6.0846560846560843E-2</v>
      </c>
    </row>
    <row r="30" spans="2:9" ht="20.100000000000001" customHeight="1" thickBot="1" x14ac:dyDescent="0.25">
      <c r="B30" s="4" t="s">
        <v>217</v>
      </c>
      <c r="C30" s="57">
        <f>+IF('Denuncias-Renuncias'!$G30=0,"-",('Denuncias-Renuncias'!H30/'Denuncias-Renuncias'!$G30))</f>
        <v>0</v>
      </c>
      <c r="D30" s="55">
        <f>+IF('Denuncias-Renuncias'!$G30=0,"-",('Denuncias-Renuncias'!I30/'Denuncias-Renuncias'!$G30))</f>
        <v>0</v>
      </c>
      <c r="E30" s="55">
        <f>+IF('Denuncias-Renuncias'!$G30=0,"-",('Denuncias-Renuncias'!J30/'Denuncias-Renuncias'!$G30))</f>
        <v>1</v>
      </c>
      <c r="F30" s="55">
        <f>+IF('Denuncias-Renuncias'!$G30=0,"-",('Denuncias-Renuncias'!K30/'Denuncias-Renuncias'!$G30))</f>
        <v>0</v>
      </c>
      <c r="G30" s="55">
        <f>+IF('Denuncias-Renuncias'!$G30=0,"-",('Denuncias-Renuncias'!L30/'Denuncias-Renuncias'!$G30))</f>
        <v>0</v>
      </c>
      <c r="H30" s="55">
        <f>+IF('Denuncias-Renuncias'!$G30=0,"-",('Denuncias-Renuncias'!M30/'Denuncias-Renuncias'!$G30))</f>
        <v>0</v>
      </c>
      <c r="I30" s="55">
        <f>+IF('Denuncias-Renuncias'!$G30=0,"-",('Denuncias-Renuncias'!N30/'Denuncias-Renuncias'!$G30))</f>
        <v>0</v>
      </c>
    </row>
    <row r="31" spans="2:9" ht="20.100000000000001" customHeight="1" thickBot="1" x14ac:dyDescent="0.25">
      <c r="B31" s="4" t="s">
        <v>218</v>
      </c>
      <c r="C31" s="57">
        <f>+IF('Denuncias-Renuncias'!$G31=0,"-",('Denuncias-Renuncias'!H31/'Denuncias-Renuncias'!$G31))</f>
        <v>0</v>
      </c>
      <c r="D31" s="55">
        <f>+IF('Denuncias-Renuncias'!$G31=0,"-",('Denuncias-Renuncias'!I31/'Denuncias-Renuncias'!$G31))</f>
        <v>0</v>
      </c>
      <c r="E31" s="55">
        <f>+IF('Denuncias-Renuncias'!$G31=0,"-",('Denuncias-Renuncias'!J31/'Denuncias-Renuncias'!$G31))</f>
        <v>0.9831460674157303</v>
      </c>
      <c r="F31" s="55">
        <f>+IF('Denuncias-Renuncias'!$G31=0,"-",('Denuncias-Renuncias'!K31/'Denuncias-Renuncias'!$G31))</f>
        <v>0</v>
      </c>
      <c r="G31" s="55">
        <f>+IF('Denuncias-Renuncias'!$G31=0,"-",('Denuncias-Renuncias'!L31/'Denuncias-Renuncias'!$G31))</f>
        <v>1.6853932584269662E-2</v>
      </c>
      <c r="H31" s="55">
        <f>+IF('Denuncias-Renuncias'!$G31=0,"-",('Denuncias-Renuncias'!M31/'Denuncias-Renuncias'!$G31))</f>
        <v>0</v>
      </c>
      <c r="I31" s="55">
        <f>+IF('Denuncias-Renuncias'!$G31=0,"-",('Denuncias-Renuncias'!N31/'Denuncias-Renuncias'!$G31))</f>
        <v>0</v>
      </c>
    </row>
    <row r="32" spans="2:9" ht="20.100000000000001" customHeight="1" thickBot="1" x14ac:dyDescent="0.25">
      <c r="B32" s="4" t="s">
        <v>219</v>
      </c>
      <c r="C32" s="57">
        <f>+IF('Denuncias-Renuncias'!$G32=0,"-",('Denuncias-Renuncias'!H32/'Denuncias-Renuncias'!$G32))</f>
        <v>0</v>
      </c>
      <c r="D32" s="55">
        <f>+IF('Denuncias-Renuncias'!$G32=0,"-",('Denuncias-Renuncias'!I32/'Denuncias-Renuncias'!$G32))</f>
        <v>0</v>
      </c>
      <c r="E32" s="55">
        <f>+IF('Denuncias-Renuncias'!$G32=0,"-",('Denuncias-Renuncias'!J32/'Denuncias-Renuncias'!$G32))</f>
        <v>0.80701754385964908</v>
      </c>
      <c r="F32" s="55">
        <f>+IF('Denuncias-Renuncias'!$G32=0,"-",('Denuncias-Renuncias'!K32/'Denuncias-Renuncias'!$G32))</f>
        <v>1.7543859649122806E-2</v>
      </c>
      <c r="G32" s="55">
        <f>+IF('Denuncias-Renuncias'!$G32=0,"-",('Denuncias-Renuncias'!L32/'Denuncias-Renuncias'!$G32))</f>
        <v>0.17543859649122806</v>
      </c>
      <c r="H32" s="55">
        <f>+IF('Denuncias-Renuncias'!$G32=0,"-",('Denuncias-Renuncias'!M32/'Denuncias-Renuncias'!$G32))</f>
        <v>0</v>
      </c>
      <c r="I32" s="55">
        <f>+IF('Denuncias-Renuncias'!$G32=0,"-",('Denuncias-Renuncias'!N32/'Denuncias-Renuncias'!$G32))</f>
        <v>0</v>
      </c>
    </row>
    <row r="33" spans="2:9" ht="20.100000000000001" customHeight="1" thickBot="1" x14ac:dyDescent="0.25">
      <c r="B33" s="4" t="s">
        <v>220</v>
      </c>
      <c r="C33" s="57">
        <f>+IF('Denuncias-Renuncias'!$G33=0,"-",('Denuncias-Renuncias'!H33/'Denuncias-Renuncias'!$G33))</f>
        <v>0</v>
      </c>
      <c r="D33" s="55">
        <f>+IF('Denuncias-Renuncias'!$G33=0,"-",('Denuncias-Renuncias'!I33/'Denuncias-Renuncias'!$G33))</f>
        <v>0</v>
      </c>
      <c r="E33" s="55">
        <f>+IF('Denuncias-Renuncias'!$G33=0,"-",('Denuncias-Renuncias'!J33/'Denuncias-Renuncias'!$G33))</f>
        <v>0.79032258064516125</v>
      </c>
      <c r="F33" s="55">
        <f>+IF('Denuncias-Renuncias'!$G33=0,"-",('Denuncias-Renuncias'!K33/'Denuncias-Renuncias'!$G33))</f>
        <v>0</v>
      </c>
      <c r="G33" s="55">
        <f>+IF('Denuncias-Renuncias'!$G33=0,"-",('Denuncias-Renuncias'!L33/'Denuncias-Renuncias'!$G33))</f>
        <v>0.19354838709677419</v>
      </c>
      <c r="H33" s="55">
        <f>+IF('Denuncias-Renuncias'!$G33=0,"-",('Denuncias-Renuncias'!M33/'Denuncias-Renuncias'!$G33))</f>
        <v>0</v>
      </c>
      <c r="I33" s="55">
        <f>+IF('Denuncias-Renuncias'!$G33=0,"-",('Denuncias-Renuncias'!N33/'Denuncias-Renuncias'!$G33))</f>
        <v>1.6129032258064516E-2</v>
      </c>
    </row>
    <row r="34" spans="2:9" ht="20.100000000000001" customHeight="1" thickBot="1" x14ac:dyDescent="0.25">
      <c r="B34" s="4" t="s">
        <v>221</v>
      </c>
      <c r="C34" s="57">
        <f>+IF('Denuncias-Renuncias'!$G34=0,"-",('Denuncias-Renuncias'!H34/'Denuncias-Renuncias'!$G34))</f>
        <v>1.0282776349614395E-2</v>
      </c>
      <c r="D34" s="55">
        <f>+IF('Denuncias-Renuncias'!$G34=0,"-",('Denuncias-Renuncias'!I34/'Denuncias-Renuncias'!$G34))</f>
        <v>2.5706940874035988E-3</v>
      </c>
      <c r="E34" s="55">
        <f>+IF('Denuncias-Renuncias'!$G34=0,"-",('Denuncias-Renuncias'!J34/'Denuncias-Renuncias'!$G34))</f>
        <v>0.53470437017994854</v>
      </c>
      <c r="F34" s="55">
        <f>+IF('Denuncias-Renuncias'!$G34=0,"-",('Denuncias-Renuncias'!K34/'Denuncias-Renuncias'!$G34))</f>
        <v>5.1413881748071976E-3</v>
      </c>
      <c r="G34" s="55">
        <f>+IF('Denuncias-Renuncias'!$G34=0,"-",('Denuncias-Renuncias'!L34/'Denuncias-Renuncias'!$G34))</f>
        <v>0.42930591259640105</v>
      </c>
      <c r="H34" s="55">
        <f>+IF('Denuncias-Renuncias'!$G34=0,"-",('Denuncias-Renuncias'!M34/'Denuncias-Renuncias'!$G34))</f>
        <v>1.7994858611825194E-2</v>
      </c>
      <c r="I34" s="55">
        <f>+IF('Denuncias-Renuncias'!$G34=0,"-",('Denuncias-Renuncias'!N34/'Denuncias-Renuncias'!$G34))</f>
        <v>0</v>
      </c>
    </row>
    <row r="35" spans="2:9" ht="20.100000000000001" customHeight="1" thickBot="1" x14ac:dyDescent="0.25">
      <c r="B35" s="4" t="s">
        <v>222</v>
      </c>
      <c r="C35" s="57">
        <f>+IF('Denuncias-Renuncias'!$G35=0,"-",('Denuncias-Renuncias'!H35/'Denuncias-Renuncias'!$G35))</f>
        <v>3.5211267605633804E-2</v>
      </c>
      <c r="D35" s="55">
        <f>+IF('Denuncias-Renuncias'!$G35=0,"-",('Denuncias-Renuncias'!I35/'Denuncias-Renuncias'!$G35))</f>
        <v>0</v>
      </c>
      <c r="E35" s="55">
        <f>+IF('Denuncias-Renuncias'!$G35=0,"-",('Denuncias-Renuncias'!J35/'Denuncias-Renuncias'!$G35))</f>
        <v>0.88028169014084512</v>
      </c>
      <c r="F35" s="55">
        <f>+IF('Denuncias-Renuncias'!$G35=0,"-",('Denuncias-Renuncias'!K35/'Denuncias-Renuncias'!$G35))</f>
        <v>0</v>
      </c>
      <c r="G35" s="55">
        <f>+IF('Denuncias-Renuncias'!$G35=0,"-",('Denuncias-Renuncias'!L35/'Denuncias-Renuncias'!$G35))</f>
        <v>7.0422535211267609E-2</v>
      </c>
      <c r="H35" s="55">
        <f>+IF('Denuncias-Renuncias'!$G35=0,"-",('Denuncias-Renuncias'!M35/'Denuncias-Renuncias'!$G35))</f>
        <v>1.4084507042253521E-2</v>
      </c>
      <c r="I35" s="55">
        <f>+IF('Denuncias-Renuncias'!$G35=0,"-",('Denuncias-Renuncias'!N35/'Denuncias-Renuncias'!$G35))</f>
        <v>0</v>
      </c>
    </row>
    <row r="36" spans="2:9" ht="20.100000000000001" customHeight="1" thickBot="1" x14ac:dyDescent="0.25">
      <c r="B36" s="4" t="s">
        <v>223</v>
      </c>
      <c r="C36" s="57">
        <f>+IF('Denuncias-Renuncias'!$G36=0,"-",('Denuncias-Renuncias'!H36/'Denuncias-Renuncias'!$G36))</f>
        <v>2.9850746268656717E-3</v>
      </c>
      <c r="D36" s="55">
        <f>+IF('Denuncias-Renuncias'!$G36=0,"-",('Denuncias-Renuncias'!I36/'Denuncias-Renuncias'!$G36))</f>
        <v>0</v>
      </c>
      <c r="E36" s="55">
        <f>+IF('Denuncias-Renuncias'!$G36=0,"-",('Denuncias-Renuncias'!J36/'Denuncias-Renuncias'!$G36))</f>
        <v>0.83283582089552244</v>
      </c>
      <c r="F36" s="55">
        <f>+IF('Denuncias-Renuncias'!$G36=0,"-",('Denuncias-Renuncias'!K36/'Denuncias-Renuncias'!$G36))</f>
        <v>1.4925373134328358E-2</v>
      </c>
      <c r="G36" s="55">
        <f>+IF('Denuncias-Renuncias'!$G36=0,"-",('Denuncias-Renuncias'!L36/'Denuncias-Renuncias'!$G36))</f>
        <v>8.9552238805970144E-2</v>
      </c>
      <c r="H36" s="55">
        <f>+IF('Denuncias-Renuncias'!$G36=0,"-",('Denuncias-Renuncias'!M36/'Denuncias-Renuncias'!$G36))</f>
        <v>5.6716417910447764E-2</v>
      </c>
      <c r="I36" s="55">
        <f>+IF('Denuncias-Renuncias'!$G36=0,"-",('Denuncias-Renuncias'!N36/'Denuncias-Renuncias'!$G36))</f>
        <v>2.9850746268656717E-3</v>
      </c>
    </row>
    <row r="37" spans="2:9" ht="20.100000000000001" customHeight="1" thickBot="1" x14ac:dyDescent="0.25">
      <c r="B37" s="4" t="s">
        <v>224</v>
      </c>
      <c r="C37" s="57">
        <f>+IF('Denuncias-Renuncias'!$G37=0,"-",('Denuncias-Renuncias'!H37/'Denuncias-Renuncias'!$G37))</f>
        <v>3.968253968253968E-3</v>
      </c>
      <c r="D37" s="55">
        <f>+IF('Denuncias-Renuncias'!$G37=0,"-",('Denuncias-Renuncias'!I37/'Denuncias-Renuncias'!$G37))</f>
        <v>0</v>
      </c>
      <c r="E37" s="55">
        <f>+IF('Denuncias-Renuncias'!$G37=0,"-",('Denuncias-Renuncias'!J37/'Denuncias-Renuncias'!$G37))</f>
        <v>0.76984126984126988</v>
      </c>
      <c r="F37" s="55">
        <f>+IF('Denuncias-Renuncias'!$G37=0,"-",('Denuncias-Renuncias'!K37/'Denuncias-Renuncias'!$G37))</f>
        <v>9.9206349206349201E-3</v>
      </c>
      <c r="G37" s="55">
        <f>+IF('Denuncias-Renuncias'!$G37=0,"-",('Denuncias-Renuncias'!L37/'Denuncias-Renuncias'!$G37))</f>
        <v>0.14682539682539683</v>
      </c>
      <c r="H37" s="55">
        <f>+IF('Denuncias-Renuncias'!$G37=0,"-",('Denuncias-Renuncias'!M37/'Denuncias-Renuncias'!$G37))</f>
        <v>6.7460317460317457E-2</v>
      </c>
      <c r="I37" s="55">
        <f>+IF('Denuncias-Renuncias'!$G37=0,"-",('Denuncias-Renuncias'!N37/'Denuncias-Renuncias'!$G37))</f>
        <v>1.984126984126984E-3</v>
      </c>
    </row>
    <row r="38" spans="2:9" ht="20.100000000000001" customHeight="1" thickBot="1" x14ac:dyDescent="0.25">
      <c r="B38" s="4" t="s">
        <v>225</v>
      </c>
      <c r="C38" s="57">
        <f>+IF('Denuncias-Renuncias'!$G38=0,"-",('Denuncias-Renuncias'!H38/'Denuncias-Renuncias'!$G38))</f>
        <v>5.9523809523809521E-2</v>
      </c>
      <c r="D38" s="55">
        <f>+IF('Denuncias-Renuncias'!$G38=0,"-",('Denuncias-Renuncias'!I38/'Denuncias-Renuncias'!$G38))</f>
        <v>0</v>
      </c>
      <c r="E38" s="55">
        <f>+IF('Denuncias-Renuncias'!$G38=0,"-",('Denuncias-Renuncias'!J38/'Denuncias-Renuncias'!$G38))</f>
        <v>0.72619047619047616</v>
      </c>
      <c r="F38" s="55">
        <f>+IF('Denuncias-Renuncias'!$G38=0,"-",('Denuncias-Renuncias'!K38/'Denuncias-Renuncias'!$G38))</f>
        <v>0</v>
      </c>
      <c r="G38" s="55">
        <f>+IF('Denuncias-Renuncias'!$G38=0,"-",('Denuncias-Renuncias'!L38/'Denuncias-Renuncias'!$G38))</f>
        <v>0.14880952380952381</v>
      </c>
      <c r="H38" s="55">
        <f>+IF('Denuncias-Renuncias'!$G38=0,"-",('Denuncias-Renuncias'!M38/'Denuncias-Renuncias'!$G38))</f>
        <v>5.9523809523809521E-2</v>
      </c>
      <c r="I38" s="55">
        <f>+IF('Denuncias-Renuncias'!$G38=0,"-",('Denuncias-Renuncias'!N38/'Denuncias-Renuncias'!$G38))</f>
        <v>5.9523809523809521E-3</v>
      </c>
    </row>
    <row r="39" spans="2:9" ht="20.100000000000001" customHeight="1" thickBot="1" x14ac:dyDescent="0.25">
      <c r="B39" s="4" t="s">
        <v>226</v>
      </c>
      <c r="C39" s="57">
        <f>+IF('Denuncias-Renuncias'!$G39=0,"-",('Denuncias-Renuncias'!H39/'Denuncias-Renuncias'!$G39))</f>
        <v>9.3896713615023476E-3</v>
      </c>
      <c r="D39" s="55">
        <f>+IF('Denuncias-Renuncias'!$G39=0,"-",('Denuncias-Renuncias'!I39/'Denuncias-Renuncias'!$G39))</f>
        <v>0</v>
      </c>
      <c r="E39" s="55">
        <f>+IF('Denuncias-Renuncias'!$G39=0,"-",('Denuncias-Renuncias'!J39/'Denuncias-Renuncias'!$G39))</f>
        <v>0.94835680751173712</v>
      </c>
      <c r="F39" s="55">
        <f>+IF('Denuncias-Renuncias'!$G39=0,"-",('Denuncias-Renuncias'!K39/'Denuncias-Renuncias'!$G39))</f>
        <v>0</v>
      </c>
      <c r="G39" s="55">
        <f>+IF('Denuncias-Renuncias'!$G39=0,"-",('Denuncias-Renuncias'!L39/'Denuncias-Renuncias'!$G39))</f>
        <v>3.2863849765258218E-2</v>
      </c>
      <c r="H39" s="55">
        <f>+IF('Denuncias-Renuncias'!$G39=0,"-",('Denuncias-Renuncias'!M39/'Denuncias-Renuncias'!$G39))</f>
        <v>9.3896713615023476E-3</v>
      </c>
      <c r="I39" s="55">
        <f>+IF('Denuncias-Renuncias'!$G39=0,"-",('Denuncias-Renuncias'!N39/'Denuncias-Renuncias'!$G39))</f>
        <v>0</v>
      </c>
    </row>
    <row r="40" spans="2:9" ht="20.100000000000001" customHeight="1" thickBot="1" x14ac:dyDescent="0.25">
      <c r="B40" s="4" t="s">
        <v>227</v>
      </c>
      <c r="C40" s="57">
        <f>+IF('Denuncias-Renuncias'!$G40=0,"-",('Denuncias-Renuncias'!H40/'Denuncias-Renuncias'!$G40))</f>
        <v>0</v>
      </c>
      <c r="D40" s="55">
        <f>+IF('Denuncias-Renuncias'!$G40=0,"-",('Denuncias-Renuncias'!I40/'Denuncias-Renuncias'!$G40))</f>
        <v>1.4947683109118087E-3</v>
      </c>
      <c r="E40" s="55">
        <f>+IF('Denuncias-Renuncias'!$G40=0,"-",('Denuncias-Renuncias'!J40/'Denuncias-Renuncias'!$G40))</f>
        <v>0.75186846038863975</v>
      </c>
      <c r="F40" s="55">
        <f>+IF('Denuncias-Renuncias'!$G40=0,"-",('Denuncias-Renuncias'!K40/'Denuncias-Renuncias'!$G40))</f>
        <v>2.8400597907324365E-2</v>
      </c>
      <c r="G40" s="55">
        <f>+IF('Denuncias-Renuncias'!$G40=0,"-",('Denuncias-Renuncias'!L40/'Denuncias-Renuncias'!$G40))</f>
        <v>0.11659192825112108</v>
      </c>
      <c r="H40" s="55">
        <f>+IF('Denuncias-Renuncias'!$G40=0,"-",('Denuncias-Renuncias'!M40/'Denuncias-Renuncias'!$G40))</f>
        <v>3.7369207772795218E-2</v>
      </c>
      <c r="I40" s="55">
        <f>+IF('Denuncias-Renuncias'!$G40=0,"-",('Denuncias-Renuncias'!N40/'Denuncias-Renuncias'!$G40))</f>
        <v>6.4275037369207769E-2</v>
      </c>
    </row>
    <row r="41" spans="2:9" ht="20.100000000000001" customHeight="1" thickBot="1" x14ac:dyDescent="0.25">
      <c r="B41" s="4" t="s">
        <v>228</v>
      </c>
      <c r="C41" s="57">
        <f>+IF('Denuncias-Renuncias'!$G41=0,"-",('Denuncias-Renuncias'!H41/'Denuncias-Renuncias'!$G41))</f>
        <v>4.3334709038382168E-3</v>
      </c>
      <c r="D41" s="55">
        <f>+IF('Denuncias-Renuncias'!$G41=0,"-",('Denuncias-Renuncias'!I41/'Denuncias-Renuncias'!$G41))</f>
        <v>1.0317787866281469E-3</v>
      </c>
      <c r="E41" s="55">
        <f>+IF('Denuncias-Renuncias'!$G41=0,"-",('Denuncias-Renuncias'!J41/'Denuncias-Renuncias'!$G41))</f>
        <v>0.76310359059017752</v>
      </c>
      <c r="F41" s="55">
        <f>+IF('Denuncias-Renuncias'!$G41=0,"-",('Denuncias-Renuncias'!K41/'Denuncias-Renuncias'!$G41))</f>
        <v>2.5794469665703673E-2</v>
      </c>
      <c r="G41" s="55">
        <f>+IF('Denuncias-Renuncias'!$G41=0,"-",('Denuncias-Renuncias'!L41/'Denuncias-Renuncias'!$G41))</f>
        <v>0.13681386710689228</v>
      </c>
      <c r="H41" s="55">
        <f>+IF('Denuncias-Renuncias'!$G41=0,"-",('Denuncias-Renuncias'!M41/'Denuncias-Renuncias'!$G41))</f>
        <v>6.0255881139083783E-2</v>
      </c>
      <c r="I41" s="55">
        <f>+IF('Denuncias-Renuncias'!$G41=0,"-",('Denuncias-Renuncias'!N41/'Denuncias-Renuncias'!$G41))</f>
        <v>8.6669418076764336E-3</v>
      </c>
    </row>
    <row r="42" spans="2:9" ht="20.100000000000001" customHeight="1" thickBot="1" x14ac:dyDescent="0.25">
      <c r="B42" s="4" t="s">
        <v>229</v>
      </c>
      <c r="C42" s="57">
        <f>+IF('Denuncias-Renuncias'!$G42=0,"-",('Denuncias-Renuncias'!H42/'Denuncias-Renuncias'!$G42))</f>
        <v>0</v>
      </c>
      <c r="D42" s="55">
        <f>+IF('Denuncias-Renuncias'!$G42=0,"-",('Denuncias-Renuncias'!I42/'Denuncias-Renuncias'!$G42))</f>
        <v>0</v>
      </c>
      <c r="E42" s="55">
        <f>+IF('Denuncias-Renuncias'!$G42=0,"-",('Denuncias-Renuncias'!J42/'Denuncias-Renuncias'!$G42))</f>
        <v>0.72752043596730243</v>
      </c>
      <c r="F42" s="55">
        <f>+IF('Denuncias-Renuncias'!$G42=0,"-",('Denuncias-Renuncias'!K42/'Denuncias-Renuncias'!$G42))</f>
        <v>2.5885558583106268E-2</v>
      </c>
      <c r="G42" s="55">
        <f>+IF('Denuncias-Renuncias'!$G42=0,"-",('Denuncias-Renuncias'!L42/'Denuncias-Renuncias'!$G42))</f>
        <v>0.12397820163487738</v>
      </c>
      <c r="H42" s="55">
        <f>+IF('Denuncias-Renuncias'!$G42=0,"-",('Denuncias-Renuncias'!M42/'Denuncias-Renuncias'!$G42))</f>
        <v>0.10626702997275204</v>
      </c>
      <c r="I42" s="55">
        <f>+IF('Denuncias-Renuncias'!$G42=0,"-",('Denuncias-Renuncias'!N42/'Denuncias-Renuncias'!$G42))</f>
        <v>1.6348773841961851E-2</v>
      </c>
    </row>
    <row r="43" spans="2:9" ht="20.100000000000001" customHeight="1" thickBot="1" x14ac:dyDescent="0.25">
      <c r="B43" s="4" t="s">
        <v>230</v>
      </c>
      <c r="C43" s="57">
        <f>+IF('Denuncias-Renuncias'!$G43=0,"-",('Denuncias-Renuncias'!H43/'Denuncias-Renuncias'!$G43))</f>
        <v>0</v>
      </c>
      <c r="D43" s="55">
        <f>+IF('Denuncias-Renuncias'!$G43=0,"-",('Denuncias-Renuncias'!I43/'Denuncias-Renuncias'!$G43))</f>
        <v>8.368200836820083E-3</v>
      </c>
      <c r="E43" s="55">
        <f>+IF('Denuncias-Renuncias'!$G43=0,"-",('Denuncias-Renuncias'!J43/'Denuncias-Renuncias'!$G43))</f>
        <v>0.85564853556485354</v>
      </c>
      <c r="F43" s="55">
        <f>+IF('Denuncias-Renuncias'!$G43=0,"-",('Denuncias-Renuncias'!K43/'Denuncias-Renuncias'!$G43))</f>
        <v>3.9748953974895397E-2</v>
      </c>
      <c r="G43" s="55">
        <f>+IF('Denuncias-Renuncias'!$G43=0,"-",('Denuncias-Renuncias'!L43/'Denuncias-Renuncias'!$G43))</f>
        <v>7.5313807531380755E-2</v>
      </c>
      <c r="H43" s="55">
        <f>+IF('Denuncias-Renuncias'!$G43=0,"-",('Denuncias-Renuncias'!M43/'Denuncias-Renuncias'!$G43))</f>
        <v>4.1841004184100415E-3</v>
      </c>
      <c r="I43" s="55">
        <f>+IF('Denuncias-Renuncias'!$G43=0,"-",('Denuncias-Renuncias'!N43/'Denuncias-Renuncias'!$G43))</f>
        <v>1.6736401673640166E-2</v>
      </c>
    </row>
    <row r="44" spans="2:9" ht="20.100000000000001" customHeight="1" thickBot="1" x14ac:dyDescent="0.25">
      <c r="B44" s="4" t="s">
        <v>231</v>
      </c>
      <c r="C44" s="57">
        <f>+IF('Denuncias-Renuncias'!$G44=0,"-",('Denuncias-Renuncias'!H44/'Denuncias-Renuncias'!$G44))</f>
        <v>2.5284450063211127E-3</v>
      </c>
      <c r="D44" s="55">
        <f>+IF('Denuncias-Renuncias'!$G44=0,"-",('Denuncias-Renuncias'!I44/'Denuncias-Renuncias'!$G44))</f>
        <v>0</v>
      </c>
      <c r="E44" s="55">
        <f>+IF('Denuncias-Renuncias'!$G44=0,"-",('Denuncias-Renuncias'!J44/'Denuncias-Renuncias'!$G44))</f>
        <v>0.76232616940581543</v>
      </c>
      <c r="F44" s="55">
        <f>+IF('Denuncias-Renuncias'!$G44=0,"-",('Denuncias-Renuncias'!K44/'Denuncias-Renuncias'!$G44))</f>
        <v>8.8495575221238937E-3</v>
      </c>
      <c r="G44" s="55">
        <f>+IF('Denuncias-Renuncias'!$G44=0,"-",('Denuncias-Renuncias'!L44/'Denuncias-Renuncias'!$G44))</f>
        <v>0.13274336283185842</v>
      </c>
      <c r="H44" s="55">
        <f>+IF('Denuncias-Renuncias'!$G44=0,"-",('Denuncias-Renuncias'!M44/'Denuncias-Renuncias'!$G44))</f>
        <v>9.1024020227560051E-2</v>
      </c>
      <c r="I44" s="55">
        <f>+IF('Denuncias-Renuncias'!$G44=0,"-",('Denuncias-Renuncias'!N44/'Denuncias-Renuncias'!$G44))</f>
        <v>2.5284450063211127E-3</v>
      </c>
    </row>
    <row r="45" spans="2:9" ht="20.100000000000001" customHeight="1" thickBot="1" x14ac:dyDescent="0.25">
      <c r="B45" s="4" t="s">
        <v>232</v>
      </c>
      <c r="C45" s="57">
        <f>+IF('Denuncias-Renuncias'!$G45=0,"-",('Denuncias-Renuncias'!H45/'Denuncias-Renuncias'!$G45))</f>
        <v>9.6525096525096523E-3</v>
      </c>
      <c r="D45" s="55">
        <f>+IF('Denuncias-Renuncias'!$G45=0,"-",('Denuncias-Renuncias'!I45/'Denuncias-Renuncias'!$G45))</f>
        <v>0</v>
      </c>
      <c r="E45" s="55">
        <f>+IF('Denuncias-Renuncias'!$G45=0,"-",('Denuncias-Renuncias'!J45/'Denuncias-Renuncias'!$G45))</f>
        <v>0.72908622908622911</v>
      </c>
      <c r="F45" s="55">
        <f>+IF('Denuncias-Renuncias'!$G45=0,"-",('Denuncias-Renuncias'!K45/'Denuncias-Renuncias'!$G45))</f>
        <v>3.3783783783783786E-2</v>
      </c>
      <c r="G45" s="55">
        <f>+IF('Denuncias-Renuncias'!$G45=0,"-",('Denuncias-Renuncias'!L45/'Denuncias-Renuncias'!$G45))</f>
        <v>0.1212998712998713</v>
      </c>
      <c r="H45" s="55">
        <f>+IF('Denuncias-Renuncias'!$G45=0,"-",('Denuncias-Renuncias'!M45/'Denuncias-Renuncias'!$G45))</f>
        <v>8.7837837837837843E-2</v>
      </c>
      <c r="I45" s="55">
        <f>+IF('Denuncias-Renuncias'!$G45=0,"-",('Denuncias-Renuncias'!N45/'Denuncias-Renuncias'!$G45))</f>
        <v>1.8339768339768341E-2</v>
      </c>
    </row>
    <row r="46" spans="2:9" ht="20.100000000000001" customHeight="1" thickBot="1" x14ac:dyDescent="0.25">
      <c r="B46" s="4" t="s">
        <v>233</v>
      </c>
      <c r="C46" s="57">
        <f>+IF('Denuncias-Renuncias'!$G46=0,"-",('Denuncias-Renuncias'!H46/'Denuncias-Renuncias'!$G46))</f>
        <v>9.2783505154639179E-2</v>
      </c>
      <c r="D46" s="55">
        <f>+IF('Denuncias-Renuncias'!$G46=0,"-",('Denuncias-Renuncias'!I46/'Denuncias-Renuncias'!$G46))</f>
        <v>1.5463917525773196E-2</v>
      </c>
      <c r="E46" s="55">
        <f>+IF('Denuncias-Renuncias'!$G46=0,"-",('Denuncias-Renuncias'!J46/'Denuncias-Renuncias'!$G46))</f>
        <v>0.53092783505154639</v>
      </c>
      <c r="F46" s="55">
        <f>+IF('Denuncias-Renuncias'!$G46=0,"-",('Denuncias-Renuncias'!K46/'Denuncias-Renuncias'!$G46))</f>
        <v>2.0618556701030927E-2</v>
      </c>
      <c r="G46" s="55">
        <f>+IF('Denuncias-Renuncias'!$G46=0,"-",('Denuncias-Renuncias'!L46/'Denuncias-Renuncias'!$G46))</f>
        <v>0.19458762886597938</v>
      </c>
      <c r="H46" s="55">
        <f>+IF('Denuncias-Renuncias'!$G46=0,"-",('Denuncias-Renuncias'!M46/'Denuncias-Renuncias'!$G46))</f>
        <v>3.2216494845360821E-2</v>
      </c>
      <c r="I46" s="55">
        <f>+IF('Denuncias-Renuncias'!$G46=0,"-",('Denuncias-Renuncias'!N46/'Denuncias-Renuncias'!$G46))</f>
        <v>0.1134020618556701</v>
      </c>
    </row>
    <row r="47" spans="2:9" ht="20.100000000000001" customHeight="1" thickBot="1" x14ac:dyDescent="0.25">
      <c r="B47" s="4" t="s">
        <v>234</v>
      </c>
      <c r="C47" s="57">
        <f>+IF('Denuncias-Renuncias'!$G47=0,"-",('Denuncias-Renuncias'!H47/'Denuncias-Renuncias'!$G47))</f>
        <v>4.9736688121708597E-3</v>
      </c>
      <c r="D47" s="55">
        <f>+IF('Denuncias-Renuncias'!$G47=0,"-",('Denuncias-Renuncias'!I47/'Denuncias-Renuncias'!$G47))</f>
        <v>1.1410181392627268E-2</v>
      </c>
      <c r="E47" s="55">
        <f>+IF('Denuncias-Renuncias'!$G47=0,"-",('Denuncias-Renuncias'!J47/'Denuncias-Renuncias'!$G47))</f>
        <v>0.60181392627267405</v>
      </c>
      <c r="F47" s="55">
        <f>+IF('Denuncias-Renuncias'!$G47=0,"-",('Denuncias-Renuncias'!K47/'Denuncias-Renuncias'!$G47))</f>
        <v>1.0532475131655939E-2</v>
      </c>
      <c r="G47" s="55">
        <f>+IF('Denuncias-Renuncias'!$G47=0,"-",('Denuncias-Renuncias'!L47/'Denuncias-Renuncias'!$G47))</f>
        <v>0.21006436512580456</v>
      </c>
      <c r="H47" s="55">
        <f>+IF('Denuncias-Renuncias'!$G47=0,"-",('Denuncias-Renuncias'!M47/'Denuncias-Renuncias'!$G47))</f>
        <v>8.1041544763019308E-2</v>
      </c>
      <c r="I47" s="55">
        <f>+IF('Denuncias-Renuncias'!$G47=0,"-",('Denuncias-Renuncias'!N47/'Denuncias-Renuncias'!$G47))</f>
        <v>8.0163838502047988E-2</v>
      </c>
    </row>
    <row r="48" spans="2:9" ht="20.100000000000001" customHeight="1" thickBot="1" x14ac:dyDescent="0.25">
      <c r="B48" s="4" t="s">
        <v>235</v>
      </c>
      <c r="C48" s="57">
        <f>+IF('Denuncias-Renuncias'!$G48=0,"-",('Denuncias-Renuncias'!H48/'Denuncias-Renuncias'!$G48))</f>
        <v>2.1937842778793418E-2</v>
      </c>
      <c r="D48" s="55">
        <f>+IF('Denuncias-Renuncias'!$G48=0,"-",('Denuncias-Renuncias'!I48/'Denuncias-Renuncias'!$G48))</f>
        <v>2.0109689213893969E-2</v>
      </c>
      <c r="E48" s="55">
        <f>+IF('Denuncias-Renuncias'!$G48=0,"-",('Denuncias-Renuncias'!J48/'Denuncias-Renuncias'!$G48))</f>
        <v>0.75502742230347353</v>
      </c>
      <c r="F48" s="55">
        <f>+IF('Denuncias-Renuncias'!$G48=0,"-",('Denuncias-Renuncias'!K48/'Denuncias-Renuncias'!$G48))</f>
        <v>1.8281535648994515E-3</v>
      </c>
      <c r="G48" s="55">
        <f>+IF('Denuncias-Renuncias'!$G48=0,"-",('Denuncias-Renuncias'!L48/'Denuncias-Renuncias'!$G48))</f>
        <v>0.17001828153564899</v>
      </c>
      <c r="H48" s="55">
        <f>+IF('Denuncias-Renuncias'!$G48=0,"-",('Denuncias-Renuncias'!M48/'Denuncias-Renuncias'!$G48))</f>
        <v>2.1937842778793418E-2</v>
      </c>
      <c r="I48" s="55">
        <f>+IF('Denuncias-Renuncias'!$G48=0,"-",('Denuncias-Renuncias'!N48/'Denuncias-Renuncias'!$G48))</f>
        <v>9.140767824497258E-3</v>
      </c>
    </row>
    <row r="49" spans="2:9" ht="20.100000000000001" customHeight="1" thickBot="1" x14ac:dyDescent="0.25">
      <c r="B49" s="4" t="s">
        <v>236</v>
      </c>
      <c r="C49" s="57">
        <f>+IF('Denuncias-Renuncias'!$G49=0,"-",('Denuncias-Renuncias'!H49/'Denuncias-Renuncias'!$G49))</f>
        <v>0</v>
      </c>
      <c r="D49" s="55">
        <f>+IF('Denuncias-Renuncias'!$G49=0,"-",('Denuncias-Renuncias'!I49/'Denuncias-Renuncias'!$G49))</f>
        <v>0</v>
      </c>
      <c r="E49" s="55">
        <f>+IF('Denuncias-Renuncias'!$G49=0,"-",('Denuncias-Renuncias'!J49/'Denuncias-Renuncias'!$G49))</f>
        <v>0.64</v>
      </c>
      <c r="F49" s="55">
        <f>+IF('Denuncias-Renuncias'!$G49=0,"-",('Denuncias-Renuncias'!K49/'Denuncias-Renuncias'!$G49))</f>
        <v>0.04</v>
      </c>
      <c r="G49" s="55">
        <f>+IF('Denuncias-Renuncias'!$G49=0,"-",('Denuncias-Renuncias'!L49/'Denuncias-Renuncias'!$G49))</f>
        <v>0.22666666666666666</v>
      </c>
      <c r="H49" s="55">
        <f>+IF('Denuncias-Renuncias'!$G49=0,"-",('Denuncias-Renuncias'!M49/'Denuncias-Renuncias'!$G49))</f>
        <v>9.3333333333333338E-2</v>
      </c>
      <c r="I49" s="55">
        <f>+IF('Denuncias-Renuncias'!$G49=0,"-",('Denuncias-Renuncias'!N49/'Denuncias-Renuncias'!$G49))</f>
        <v>0</v>
      </c>
    </row>
    <row r="50" spans="2:9" ht="20.100000000000001" customHeight="1" thickBot="1" x14ac:dyDescent="0.25">
      <c r="B50" s="4" t="s">
        <v>237</v>
      </c>
      <c r="C50" s="57">
        <f>+IF('Denuncias-Renuncias'!$G50=0,"-",('Denuncias-Renuncias'!H50/'Denuncias-Renuncias'!$G50))</f>
        <v>0</v>
      </c>
      <c r="D50" s="55">
        <f>+IF('Denuncias-Renuncias'!$G50=0,"-",('Denuncias-Renuncias'!I50/'Denuncias-Renuncias'!$G50))</f>
        <v>0</v>
      </c>
      <c r="E50" s="55">
        <f>+IF('Denuncias-Renuncias'!$G50=0,"-",('Denuncias-Renuncias'!J50/'Denuncias-Renuncias'!$G50))</f>
        <v>0.81693363844393596</v>
      </c>
      <c r="F50" s="55">
        <f>+IF('Denuncias-Renuncias'!$G50=0,"-",('Denuncias-Renuncias'!K50/'Denuncias-Renuncias'!$G50))</f>
        <v>1.9450800915331808E-2</v>
      </c>
      <c r="G50" s="55">
        <f>+IF('Denuncias-Renuncias'!$G50=0,"-",('Denuncias-Renuncias'!L50/'Denuncias-Renuncias'!$G50))</f>
        <v>0.14416475972540047</v>
      </c>
      <c r="H50" s="55">
        <f>+IF('Denuncias-Renuncias'!$G50=0,"-",('Denuncias-Renuncias'!M50/'Denuncias-Renuncias'!$G50))</f>
        <v>1.8306636155606407E-2</v>
      </c>
      <c r="I50" s="55">
        <f>+IF('Denuncias-Renuncias'!$G50=0,"-",('Denuncias-Renuncias'!N50/'Denuncias-Renuncias'!$G50))</f>
        <v>1.1441647597254005E-3</v>
      </c>
    </row>
    <row r="51" spans="2:9" ht="20.100000000000001" customHeight="1" thickBot="1" x14ac:dyDescent="0.25">
      <c r="B51" s="4" t="s">
        <v>238</v>
      </c>
      <c r="C51" s="57">
        <f>+IF('Denuncias-Renuncias'!$G51=0,"-",('Denuncias-Renuncias'!H51/'Denuncias-Renuncias'!$G51))</f>
        <v>4.6728971962616819E-3</v>
      </c>
      <c r="D51" s="55">
        <f>+IF('Denuncias-Renuncias'!$G51=0,"-",('Denuncias-Renuncias'!I51/'Denuncias-Renuncias'!$G51))</f>
        <v>0</v>
      </c>
      <c r="E51" s="55">
        <f>+IF('Denuncias-Renuncias'!$G51=0,"-",('Denuncias-Renuncias'!J51/'Denuncias-Renuncias'!$G51))</f>
        <v>0.92990654205607481</v>
      </c>
      <c r="F51" s="55">
        <f>+IF('Denuncias-Renuncias'!$G51=0,"-",('Denuncias-Renuncias'!K51/'Denuncias-Renuncias'!$G51))</f>
        <v>2.336448598130841E-2</v>
      </c>
      <c r="G51" s="55">
        <f>+IF('Denuncias-Renuncias'!$G51=0,"-",('Denuncias-Renuncias'!L51/'Denuncias-Renuncias'!$G51))</f>
        <v>3.2710280373831772E-2</v>
      </c>
      <c r="H51" s="55">
        <f>+IF('Denuncias-Renuncias'!$G51=0,"-",('Denuncias-Renuncias'!M51/'Denuncias-Renuncias'!$G51))</f>
        <v>9.3457943925233638E-3</v>
      </c>
      <c r="I51" s="55">
        <f>+IF('Denuncias-Renuncias'!$G51=0,"-",('Denuncias-Renuncias'!N51/'Denuncias-Renuncias'!$G51))</f>
        <v>0</v>
      </c>
    </row>
    <row r="52" spans="2:9" ht="20.100000000000001" customHeight="1" thickBot="1" x14ac:dyDescent="0.25">
      <c r="B52" s="4" t="s">
        <v>239</v>
      </c>
      <c r="C52" s="57">
        <f>+IF('Denuncias-Renuncias'!$G52=0,"-",('Denuncias-Renuncias'!H52/'Denuncias-Renuncias'!$G52))</f>
        <v>0</v>
      </c>
      <c r="D52" s="55">
        <f>+IF('Denuncias-Renuncias'!$G52=0,"-",('Denuncias-Renuncias'!I52/'Denuncias-Renuncias'!$G52))</f>
        <v>0</v>
      </c>
      <c r="E52" s="55">
        <f>+IF('Denuncias-Renuncias'!$G52=0,"-",('Denuncias-Renuncias'!J52/'Denuncias-Renuncias'!$G52))</f>
        <v>0.69396551724137934</v>
      </c>
      <c r="F52" s="55">
        <f>+IF('Denuncias-Renuncias'!$G52=0,"-",('Denuncias-Renuncias'!K52/'Denuncias-Renuncias'!$G52))</f>
        <v>2.1551724137931036E-2</v>
      </c>
      <c r="G52" s="55">
        <f>+IF('Denuncias-Renuncias'!$G52=0,"-",('Denuncias-Renuncias'!L52/'Denuncias-Renuncias'!$G52))</f>
        <v>0.17672413793103448</v>
      </c>
      <c r="H52" s="55">
        <f>+IF('Denuncias-Renuncias'!$G52=0,"-",('Denuncias-Renuncias'!M52/'Denuncias-Renuncias'!$G52))</f>
        <v>9.0517241379310345E-2</v>
      </c>
      <c r="I52" s="55">
        <f>+IF('Denuncias-Renuncias'!$G52=0,"-",('Denuncias-Renuncias'!N52/'Denuncias-Renuncias'!$G52))</f>
        <v>1.7241379310344827E-2</v>
      </c>
    </row>
    <row r="53" spans="2:9" ht="20.100000000000001" customHeight="1" thickBot="1" x14ac:dyDescent="0.25">
      <c r="B53" s="4" t="s">
        <v>240</v>
      </c>
      <c r="C53" s="57">
        <f>+IF('Denuncias-Renuncias'!$G53=0,"-",('Denuncias-Renuncias'!H53/'Denuncias-Renuncias'!$G53))</f>
        <v>1.6034985422740525E-2</v>
      </c>
      <c r="D53" s="55">
        <f>+IF('Denuncias-Renuncias'!$G53=0,"-",('Denuncias-Renuncias'!I53/'Denuncias-Renuncias'!$G53))</f>
        <v>0</v>
      </c>
      <c r="E53" s="55">
        <f>+IF('Denuncias-Renuncias'!$G53=0,"-",('Denuncias-Renuncias'!J53/'Denuncias-Renuncias'!$G53))</f>
        <v>0.79008746355685133</v>
      </c>
      <c r="F53" s="55">
        <f>+IF('Denuncias-Renuncias'!$G53=0,"-",('Denuncias-Renuncias'!K53/'Denuncias-Renuncias'!$G53))</f>
        <v>1.6034985422740525E-2</v>
      </c>
      <c r="G53" s="55">
        <f>+IF('Denuncias-Renuncias'!$G53=0,"-",('Denuncias-Renuncias'!L53/'Denuncias-Renuncias'!$G53))</f>
        <v>0.12973760932944606</v>
      </c>
      <c r="H53" s="55">
        <f>+IF('Denuncias-Renuncias'!$G53=0,"-",('Denuncias-Renuncias'!M53/'Denuncias-Renuncias'!$G53))</f>
        <v>3.2069970845481049E-2</v>
      </c>
      <c r="I53" s="55">
        <f>+IF('Denuncias-Renuncias'!$G53=0,"-",('Denuncias-Renuncias'!N53/'Denuncias-Renuncias'!$G53))</f>
        <v>1.6034985422740525E-2</v>
      </c>
    </row>
    <row r="54" spans="2:9" ht="20.100000000000001" customHeight="1" thickBot="1" x14ac:dyDescent="0.25">
      <c r="B54" s="4" t="s">
        <v>241</v>
      </c>
      <c r="C54" s="57">
        <f>+IF('Denuncias-Renuncias'!$G54=0,"-",('Denuncias-Renuncias'!H54/'Denuncias-Renuncias'!$G54))</f>
        <v>7.5348627980206927E-3</v>
      </c>
      <c r="D54" s="55">
        <f>+IF('Denuncias-Renuncias'!$G54=0,"-",('Denuncias-Renuncias'!I54/'Denuncias-Renuncias'!$G54))</f>
        <v>2.5865946918578499E-3</v>
      </c>
      <c r="E54" s="55">
        <f>+IF('Denuncias-Renuncias'!$G54=0,"-",('Denuncias-Renuncias'!J54/'Denuncias-Renuncias'!$G54))</f>
        <v>0.76383265856950067</v>
      </c>
      <c r="F54" s="55">
        <f>+IF('Denuncias-Renuncias'!$G54=0,"-",('Denuncias-Renuncias'!K54/'Denuncias-Renuncias'!$G54))</f>
        <v>7.1974808816914083E-3</v>
      </c>
      <c r="G54" s="55">
        <f>+IF('Denuncias-Renuncias'!$G54=0,"-",('Denuncias-Renuncias'!L54/'Denuncias-Renuncias'!$G54))</f>
        <v>0.150472334682861</v>
      </c>
      <c r="H54" s="55">
        <f>+IF('Denuncias-Renuncias'!$G54=0,"-",('Denuncias-Renuncias'!M54/'Denuncias-Renuncias'!$G54))</f>
        <v>4.520917678812416E-2</v>
      </c>
      <c r="I54" s="55">
        <f>+IF('Denuncias-Renuncias'!$G54=0,"-",('Denuncias-Renuncias'!N54/'Denuncias-Renuncias'!$G54))</f>
        <v>2.316689158794422E-2</v>
      </c>
    </row>
    <row r="55" spans="2:9" ht="20.100000000000001" customHeight="1" thickBot="1" x14ac:dyDescent="0.25">
      <c r="B55" s="4" t="s">
        <v>242</v>
      </c>
      <c r="C55" s="57">
        <f>+IF('Denuncias-Renuncias'!$G55=0,"-",('Denuncias-Renuncias'!H55/'Denuncias-Renuncias'!$G55))</f>
        <v>9.9354197714853452E-4</v>
      </c>
      <c r="D55" s="55">
        <f>+IF('Denuncias-Renuncias'!$G55=0,"-",('Denuncias-Renuncias'!I55/'Denuncias-Renuncias'!$G55))</f>
        <v>9.9354197714853452E-4</v>
      </c>
      <c r="E55" s="55">
        <f>+IF('Denuncias-Renuncias'!$G55=0,"-",('Denuncias-Renuncias'!J55/'Denuncias-Renuncias'!$G55))</f>
        <v>0.68206656731246895</v>
      </c>
      <c r="F55" s="55">
        <f>+IF('Denuncias-Renuncias'!$G55=0,"-",('Denuncias-Renuncias'!K55/'Denuncias-Renuncias'!$G55))</f>
        <v>2.0864381520119227E-2</v>
      </c>
      <c r="G55" s="55">
        <f>+IF('Denuncias-Renuncias'!$G55=0,"-",('Denuncias-Renuncias'!L55/'Denuncias-Renuncias'!$G55))</f>
        <v>0.20814704421261798</v>
      </c>
      <c r="H55" s="55">
        <f>+IF('Denuncias-Renuncias'!$G55=0,"-",('Denuncias-Renuncias'!M55/'Denuncias-Renuncias'!$G55))</f>
        <v>6.5076999503229011E-2</v>
      </c>
      <c r="I55" s="55">
        <f>+IF('Denuncias-Renuncias'!$G55=0,"-",('Denuncias-Renuncias'!N55/'Denuncias-Renuncias'!$G55))</f>
        <v>2.185792349726776E-2</v>
      </c>
    </row>
    <row r="56" spans="2:9" ht="20.100000000000001" customHeight="1" thickBot="1" x14ac:dyDescent="0.25">
      <c r="B56" s="4" t="s">
        <v>243</v>
      </c>
      <c r="C56" s="57">
        <f>+IF('Denuncias-Renuncias'!$G56=0,"-",('Denuncias-Renuncias'!H56/'Denuncias-Renuncias'!$G56))</f>
        <v>0</v>
      </c>
      <c r="D56" s="55">
        <f>+IF('Denuncias-Renuncias'!$G56=0,"-",('Denuncias-Renuncias'!I56/'Denuncias-Renuncias'!$G56))</f>
        <v>0</v>
      </c>
      <c r="E56" s="55">
        <f>+IF('Denuncias-Renuncias'!$G56=0,"-",('Denuncias-Renuncias'!J56/'Denuncias-Renuncias'!$G56))</f>
        <v>0.92395982783357244</v>
      </c>
      <c r="F56" s="55">
        <f>+IF('Denuncias-Renuncias'!$G56=0,"-",('Denuncias-Renuncias'!K56/'Denuncias-Renuncias'!$G56))</f>
        <v>2.8694404591104736E-3</v>
      </c>
      <c r="G56" s="55">
        <f>+IF('Denuncias-Renuncias'!$G56=0,"-",('Denuncias-Renuncias'!L56/'Denuncias-Renuncias'!$G56))</f>
        <v>2.2955523672883789E-2</v>
      </c>
      <c r="H56" s="55">
        <f>+IF('Denuncias-Renuncias'!$G56=0,"-",('Denuncias-Renuncias'!M56/'Denuncias-Renuncias'!$G56))</f>
        <v>0</v>
      </c>
      <c r="I56" s="55">
        <f>+IF('Denuncias-Renuncias'!$G56=0,"-",('Denuncias-Renuncias'!N56/'Denuncias-Renuncias'!$G56))</f>
        <v>5.0215208034433287E-2</v>
      </c>
    </row>
    <row r="57" spans="2:9" ht="20.100000000000001" customHeight="1" thickBot="1" x14ac:dyDescent="0.25">
      <c r="B57" s="4" t="s">
        <v>244</v>
      </c>
      <c r="C57" s="57">
        <f>+IF('Denuncias-Renuncias'!$G57=0,"-",('Denuncias-Renuncias'!H57/'Denuncias-Renuncias'!$G57))</f>
        <v>0</v>
      </c>
      <c r="D57" s="55">
        <f>+IF('Denuncias-Renuncias'!$G57=0,"-",('Denuncias-Renuncias'!I57/'Denuncias-Renuncias'!$G57))</f>
        <v>0</v>
      </c>
      <c r="E57" s="55">
        <f>+IF('Denuncias-Renuncias'!$G57=0,"-",('Denuncias-Renuncias'!J57/'Denuncias-Renuncias'!$G57))</f>
        <v>0.96805111821086265</v>
      </c>
      <c r="F57" s="55">
        <f>+IF('Denuncias-Renuncias'!$G57=0,"-",('Denuncias-Renuncias'!K57/'Denuncias-Renuncias'!$G57))</f>
        <v>9.5846645367412137E-3</v>
      </c>
      <c r="G57" s="55">
        <f>+IF('Denuncias-Renuncias'!$G57=0,"-",('Denuncias-Renuncias'!L57/'Denuncias-Renuncias'!$G57))</f>
        <v>2.2364217252396165E-2</v>
      </c>
      <c r="H57" s="55">
        <f>+IF('Denuncias-Renuncias'!$G57=0,"-",('Denuncias-Renuncias'!M57/'Denuncias-Renuncias'!$G57))</f>
        <v>0</v>
      </c>
      <c r="I57" s="55">
        <f>+IF('Denuncias-Renuncias'!$G57=0,"-",('Denuncias-Renuncias'!N57/'Denuncias-Renuncias'!$G57))</f>
        <v>0</v>
      </c>
    </row>
    <row r="58" spans="2:9" ht="20.100000000000001" customHeight="1" thickBot="1" x14ac:dyDescent="0.25">
      <c r="B58" s="4" t="s">
        <v>270</v>
      </c>
      <c r="C58" s="57">
        <f>+IF('Denuncias-Renuncias'!$G58=0,"-",('Denuncias-Renuncias'!H58/'Denuncias-Renuncias'!$G58))</f>
        <v>3.7593984962406013E-3</v>
      </c>
      <c r="D58" s="55">
        <f>+IF('Denuncias-Renuncias'!$G58=0,"-",('Denuncias-Renuncias'!I58/'Denuncias-Renuncias'!$G58))</f>
        <v>0</v>
      </c>
      <c r="E58" s="55">
        <f>+IF('Denuncias-Renuncias'!$G58=0,"-",('Denuncias-Renuncias'!J58/'Denuncias-Renuncias'!$G58))</f>
        <v>0.75751879699248126</v>
      </c>
      <c r="F58" s="55">
        <f>+IF('Denuncias-Renuncias'!$G58=0,"-",('Denuncias-Renuncias'!K58/'Denuncias-Renuncias'!$G58))</f>
        <v>7.5187969924812026E-3</v>
      </c>
      <c r="G58" s="55">
        <f>+IF('Denuncias-Renuncias'!$G58=0,"-",('Denuncias-Renuncias'!L58/'Denuncias-Renuncias'!$G58))</f>
        <v>0.21804511278195488</v>
      </c>
      <c r="H58" s="55">
        <f>+IF('Denuncias-Renuncias'!$G58=0,"-",('Denuncias-Renuncias'!M58/'Denuncias-Renuncias'!$G58))</f>
        <v>1.3157894736842105E-2</v>
      </c>
      <c r="I58" s="55">
        <f>+IF('Denuncias-Renuncias'!$G58=0,"-",('Denuncias-Renuncias'!N58/'Denuncias-Renuncias'!$G58))</f>
        <v>0</v>
      </c>
    </row>
    <row r="59" spans="2:9" ht="20.100000000000001" customHeight="1" thickBot="1" x14ac:dyDescent="0.25">
      <c r="B59" s="4" t="s">
        <v>246</v>
      </c>
      <c r="C59" s="57">
        <f>+IF('Denuncias-Renuncias'!$G59=0,"-",('Denuncias-Renuncias'!H59/'Denuncias-Renuncias'!$G59))</f>
        <v>4.6966731898238745E-2</v>
      </c>
      <c r="D59" s="55">
        <f>+IF('Denuncias-Renuncias'!$G59=0,"-",('Denuncias-Renuncias'!I59/'Denuncias-Renuncias'!$G59))</f>
        <v>9.7847358121330719E-4</v>
      </c>
      <c r="E59" s="55">
        <f>+IF('Denuncias-Renuncias'!$G59=0,"-",('Denuncias-Renuncias'!J59/'Denuncias-Renuncias'!$G59))</f>
        <v>0.55968688845401171</v>
      </c>
      <c r="F59" s="55">
        <f>+IF('Denuncias-Renuncias'!$G59=0,"-",('Denuncias-Renuncias'!K59/'Denuncias-Renuncias'!$G59))</f>
        <v>2.9354207436399216E-3</v>
      </c>
      <c r="G59" s="55">
        <f>+IF('Denuncias-Renuncias'!$G59=0,"-",('Denuncias-Renuncias'!L59/'Denuncias-Renuncias'!$G59))</f>
        <v>0.33659491193737767</v>
      </c>
      <c r="H59" s="55">
        <f>+IF('Denuncias-Renuncias'!$G59=0,"-",('Denuncias-Renuncias'!M59/'Denuncias-Renuncias'!$G59))</f>
        <v>1.9569471624266144E-2</v>
      </c>
      <c r="I59" s="55">
        <f>+IF('Denuncias-Renuncias'!$G59=0,"-",('Denuncias-Renuncias'!N59/'Denuncias-Renuncias'!$G59))</f>
        <v>3.3268101761252444E-2</v>
      </c>
    </row>
    <row r="60" spans="2:9" ht="20.100000000000001" customHeight="1" thickBot="1" x14ac:dyDescent="0.25">
      <c r="B60" s="4" t="s">
        <v>247</v>
      </c>
      <c r="C60" s="57">
        <f>+IF('Denuncias-Renuncias'!$G60=0,"-",('Denuncias-Renuncias'!H60/'Denuncias-Renuncias'!$G60))</f>
        <v>0</v>
      </c>
      <c r="D60" s="56">
        <f>+IF('Denuncias-Renuncias'!$G60=0,"-",('Denuncias-Renuncias'!I60/'Denuncias-Renuncias'!$G60))</f>
        <v>0</v>
      </c>
      <c r="E60" s="56">
        <f>+IF('Denuncias-Renuncias'!$G60=0,"-",('Denuncias-Renuncias'!J60/'Denuncias-Renuncias'!$G60))</f>
        <v>0.81578947368421051</v>
      </c>
      <c r="F60" s="56">
        <f>+IF('Denuncias-Renuncias'!$G60=0,"-",('Denuncias-Renuncias'!K60/'Denuncias-Renuncias'!$G60))</f>
        <v>0</v>
      </c>
      <c r="G60" s="56">
        <f>+IF('Denuncias-Renuncias'!$G60=0,"-",('Denuncias-Renuncias'!L60/'Denuncias-Renuncias'!$G60))</f>
        <v>0.18421052631578946</v>
      </c>
      <c r="H60" s="56">
        <f>+IF('Denuncias-Renuncias'!$G60=0,"-",('Denuncias-Renuncias'!M60/'Denuncias-Renuncias'!$G60))</f>
        <v>0</v>
      </c>
      <c r="I60" s="56">
        <f>+IF('Denuncias-Renuncias'!$G60=0,"-",('Denuncias-Renuncias'!N60/'Denuncias-Renuncias'!$G60))</f>
        <v>0</v>
      </c>
    </row>
    <row r="61" spans="2:9" ht="20.100000000000001" customHeight="1" thickBot="1" x14ac:dyDescent="0.25">
      <c r="B61" s="7" t="s">
        <v>22</v>
      </c>
      <c r="C61" s="58">
        <f>+IF('Denuncias-Renuncias'!$G61=0,"-",('Denuncias-Renuncias'!H61/'Denuncias-Renuncias'!$G61))</f>
        <v>1.0193737328227079E-2</v>
      </c>
      <c r="D61" s="58">
        <f>+IF('Denuncias-Renuncias'!$G61=0,"-",('Denuncias-Renuncias'!I61/'Denuncias-Renuncias'!$G61))</f>
        <v>2.5155815874446197E-3</v>
      </c>
      <c r="E61" s="58">
        <f>+IF('Denuncias-Renuncias'!$G61=0,"-",('Denuncias-Renuncias'!J61/'Denuncias-Renuncias'!$G61))</f>
        <v>0.71271682811444015</v>
      </c>
      <c r="F61" s="58">
        <f>+IF('Denuncias-Renuncias'!$G61=0,"-",('Denuncias-Renuncias'!K61/'Denuncias-Renuncias'!$G61))</f>
        <v>1.6707967259893368E-2</v>
      </c>
      <c r="G61" s="58">
        <f>+IF('Denuncias-Renuncias'!$G61=0,"-",('Denuncias-Renuncias'!L61/'Denuncias-Renuncias'!$G61))</f>
        <v>0.16274311031012992</v>
      </c>
      <c r="H61" s="58">
        <f>+IF('Denuncias-Renuncias'!$G61=0,"-",('Denuncias-Renuncias'!M61/'Denuncias-Renuncias'!$G61))</f>
        <v>6.9553953593151613E-2</v>
      </c>
      <c r="I61" s="58">
        <f>+IF('Denuncias-Renuncias'!$G61=0,"-",('Denuncias-Renuncias'!N61/'Denuncias-Renuncias'!$G61))</f>
        <v>2.5568821806713223E-2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13"/>
      <c r="C9" s="88" t="s">
        <v>154</v>
      </c>
      <c r="D9" s="88"/>
      <c r="E9" s="88"/>
      <c r="F9" s="88"/>
      <c r="G9" s="88" t="s">
        <v>155</v>
      </c>
      <c r="H9" s="88"/>
      <c r="I9" s="88"/>
    </row>
    <row r="10" spans="2:9" ht="57.75" thickBot="1" x14ac:dyDescent="0.25">
      <c r="B10" s="24"/>
      <c r="C10" s="20" t="s">
        <v>156</v>
      </c>
      <c r="D10" s="20" t="s">
        <v>157</v>
      </c>
      <c r="E10" s="20" t="s">
        <v>158</v>
      </c>
      <c r="F10" s="20" t="s">
        <v>159</v>
      </c>
      <c r="G10" s="20" t="s">
        <v>160</v>
      </c>
      <c r="H10" s="20" t="s">
        <v>161</v>
      </c>
      <c r="I10" s="20" t="s">
        <v>162</v>
      </c>
    </row>
    <row r="11" spans="2:9" ht="20.100000000000001" customHeight="1" thickBot="1" x14ac:dyDescent="0.25">
      <c r="B11" s="3" t="s">
        <v>198</v>
      </c>
      <c r="C11" s="18">
        <v>6</v>
      </c>
      <c r="D11" s="18">
        <v>17</v>
      </c>
      <c r="E11" s="18">
        <v>4</v>
      </c>
      <c r="F11" s="18">
        <v>27</v>
      </c>
      <c r="G11" s="18">
        <v>311</v>
      </c>
      <c r="H11" s="18">
        <v>2</v>
      </c>
      <c r="I11" s="18">
        <v>313</v>
      </c>
    </row>
    <row r="12" spans="2:9" ht="20.100000000000001" customHeight="1" thickBot="1" x14ac:dyDescent="0.25">
      <c r="B12" s="4" t="s">
        <v>199</v>
      </c>
      <c r="C12" s="19">
        <v>2</v>
      </c>
      <c r="D12" s="19">
        <v>9</v>
      </c>
      <c r="E12" s="19">
        <v>1</v>
      </c>
      <c r="F12" s="19">
        <v>12</v>
      </c>
      <c r="G12" s="19">
        <v>474</v>
      </c>
      <c r="H12" s="19">
        <v>8</v>
      </c>
      <c r="I12" s="19">
        <v>482</v>
      </c>
    </row>
    <row r="13" spans="2:9" ht="20.100000000000001" customHeight="1" thickBot="1" x14ac:dyDescent="0.25">
      <c r="B13" s="4" t="s">
        <v>200</v>
      </c>
      <c r="C13" s="19">
        <v>21</v>
      </c>
      <c r="D13" s="19">
        <v>0</v>
      </c>
      <c r="E13" s="19">
        <v>0</v>
      </c>
      <c r="F13" s="19">
        <v>21</v>
      </c>
      <c r="G13" s="19">
        <v>167</v>
      </c>
      <c r="H13" s="19">
        <v>0</v>
      </c>
      <c r="I13" s="19">
        <v>167</v>
      </c>
    </row>
    <row r="14" spans="2:9" ht="20.100000000000001" customHeight="1" thickBot="1" x14ac:dyDescent="0.25">
      <c r="B14" s="4" t="s">
        <v>201</v>
      </c>
      <c r="C14" s="19">
        <v>8</v>
      </c>
      <c r="D14" s="19">
        <v>0</v>
      </c>
      <c r="E14" s="19">
        <v>56</v>
      </c>
      <c r="F14" s="19">
        <v>64</v>
      </c>
      <c r="G14" s="19">
        <v>264</v>
      </c>
      <c r="H14" s="19">
        <v>0</v>
      </c>
      <c r="I14" s="19">
        <v>264</v>
      </c>
    </row>
    <row r="15" spans="2:9" ht="20.100000000000001" customHeight="1" thickBot="1" x14ac:dyDescent="0.25">
      <c r="B15" s="4" t="s">
        <v>202</v>
      </c>
      <c r="C15" s="19">
        <v>24</v>
      </c>
      <c r="D15" s="19">
        <v>0</v>
      </c>
      <c r="E15" s="19">
        <v>0</v>
      </c>
      <c r="F15" s="19">
        <v>24</v>
      </c>
      <c r="G15" s="19">
        <v>251</v>
      </c>
      <c r="H15" s="19">
        <v>0</v>
      </c>
      <c r="I15" s="19">
        <v>251</v>
      </c>
    </row>
    <row r="16" spans="2:9" ht="20.100000000000001" customHeight="1" thickBot="1" x14ac:dyDescent="0.25">
      <c r="B16" s="4" t="s">
        <v>203</v>
      </c>
      <c r="C16" s="19">
        <v>3</v>
      </c>
      <c r="D16" s="19">
        <v>3</v>
      </c>
      <c r="E16" s="19">
        <v>1</v>
      </c>
      <c r="F16" s="19">
        <v>7</v>
      </c>
      <c r="G16" s="19">
        <v>121</v>
      </c>
      <c r="H16" s="19">
        <v>0</v>
      </c>
      <c r="I16" s="19">
        <v>121</v>
      </c>
    </row>
    <row r="17" spans="2:9" ht="20.100000000000001" customHeight="1" thickBot="1" x14ac:dyDescent="0.25">
      <c r="B17" s="4" t="s">
        <v>204</v>
      </c>
      <c r="C17" s="19">
        <v>7</v>
      </c>
      <c r="D17" s="19">
        <v>9</v>
      </c>
      <c r="E17" s="19">
        <v>0</v>
      </c>
      <c r="F17" s="19">
        <v>16</v>
      </c>
      <c r="G17" s="19">
        <v>913</v>
      </c>
      <c r="H17" s="19">
        <v>10</v>
      </c>
      <c r="I17" s="19">
        <v>923</v>
      </c>
    </row>
    <row r="18" spans="2:9" ht="20.100000000000001" customHeight="1" thickBot="1" x14ac:dyDescent="0.25">
      <c r="B18" s="4" t="s">
        <v>205</v>
      </c>
      <c r="C18" s="19">
        <v>46</v>
      </c>
      <c r="D18" s="19">
        <v>23</v>
      </c>
      <c r="E18" s="19">
        <v>0</v>
      </c>
      <c r="F18" s="19">
        <v>69</v>
      </c>
      <c r="G18" s="19">
        <v>810</v>
      </c>
      <c r="H18" s="19">
        <v>0</v>
      </c>
      <c r="I18" s="19">
        <v>810</v>
      </c>
    </row>
    <row r="19" spans="2:9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0</v>
      </c>
      <c r="G19" s="19">
        <v>48</v>
      </c>
      <c r="H19" s="19">
        <v>1</v>
      </c>
      <c r="I19" s="19">
        <v>49</v>
      </c>
    </row>
    <row r="20" spans="2:9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29</v>
      </c>
      <c r="H20" s="19">
        <v>0</v>
      </c>
      <c r="I20" s="19">
        <v>29</v>
      </c>
    </row>
    <row r="21" spans="2:9" ht="20.100000000000001" customHeight="1" thickBot="1" x14ac:dyDescent="0.25">
      <c r="B21" s="4" t="s">
        <v>208</v>
      </c>
      <c r="C21" s="19">
        <v>0</v>
      </c>
      <c r="D21" s="19">
        <v>16</v>
      </c>
      <c r="E21" s="19">
        <v>12</v>
      </c>
      <c r="F21" s="19">
        <v>28</v>
      </c>
      <c r="G21" s="19">
        <v>334</v>
      </c>
      <c r="H21" s="19">
        <v>14</v>
      </c>
      <c r="I21" s="19">
        <v>348</v>
      </c>
    </row>
    <row r="22" spans="2:9" ht="20.100000000000001" customHeight="1" thickBot="1" x14ac:dyDescent="0.25">
      <c r="B22" s="4" t="s">
        <v>209</v>
      </c>
      <c r="C22" s="19">
        <v>5</v>
      </c>
      <c r="D22" s="19">
        <v>0</v>
      </c>
      <c r="E22" s="19">
        <v>0</v>
      </c>
      <c r="F22" s="19">
        <v>5</v>
      </c>
      <c r="G22" s="19">
        <v>278</v>
      </c>
      <c r="H22" s="19">
        <v>0</v>
      </c>
      <c r="I22" s="19">
        <v>278</v>
      </c>
    </row>
    <row r="23" spans="2:9" ht="20.100000000000001" customHeight="1" thickBot="1" x14ac:dyDescent="0.25">
      <c r="B23" s="4" t="s">
        <v>210</v>
      </c>
      <c r="C23" s="19">
        <v>15</v>
      </c>
      <c r="D23" s="19">
        <v>5</v>
      </c>
      <c r="E23" s="19">
        <v>29</v>
      </c>
      <c r="F23" s="19">
        <v>49</v>
      </c>
      <c r="G23" s="19">
        <v>728</v>
      </c>
      <c r="H23" s="19">
        <v>2</v>
      </c>
      <c r="I23" s="19">
        <v>730</v>
      </c>
    </row>
    <row r="24" spans="2:9" ht="20.100000000000001" customHeight="1" thickBot="1" x14ac:dyDescent="0.25">
      <c r="B24" s="4" t="s">
        <v>211</v>
      </c>
      <c r="C24" s="19">
        <v>11</v>
      </c>
      <c r="D24" s="19">
        <v>51</v>
      </c>
      <c r="E24" s="19">
        <v>51</v>
      </c>
      <c r="F24" s="19">
        <v>113</v>
      </c>
      <c r="G24" s="19">
        <v>403</v>
      </c>
      <c r="H24" s="19">
        <v>7</v>
      </c>
      <c r="I24" s="19">
        <v>410</v>
      </c>
    </row>
    <row r="25" spans="2:9" ht="20.100000000000001" customHeight="1" thickBot="1" x14ac:dyDescent="0.25">
      <c r="B25" s="4" t="s">
        <v>212</v>
      </c>
      <c r="C25" s="19">
        <v>15</v>
      </c>
      <c r="D25" s="19">
        <v>13</v>
      </c>
      <c r="E25" s="19">
        <v>0</v>
      </c>
      <c r="F25" s="19">
        <v>28</v>
      </c>
      <c r="G25" s="19">
        <v>604</v>
      </c>
      <c r="H25" s="19">
        <v>0</v>
      </c>
      <c r="I25" s="19">
        <v>604</v>
      </c>
    </row>
    <row r="26" spans="2:9" ht="20.100000000000001" customHeight="1" thickBot="1" x14ac:dyDescent="0.25">
      <c r="B26" s="5" t="s">
        <v>213</v>
      </c>
      <c r="C26" s="27">
        <v>5</v>
      </c>
      <c r="D26" s="27">
        <v>1</v>
      </c>
      <c r="E26" s="27">
        <v>1</v>
      </c>
      <c r="F26" s="27">
        <v>7</v>
      </c>
      <c r="G26" s="27">
        <v>185</v>
      </c>
      <c r="H26" s="27">
        <v>6</v>
      </c>
      <c r="I26" s="27">
        <v>191</v>
      </c>
    </row>
    <row r="27" spans="2:9" ht="20.100000000000001" customHeight="1" thickBot="1" x14ac:dyDescent="0.25">
      <c r="B27" s="6" t="s">
        <v>214</v>
      </c>
      <c r="C27" s="29">
        <v>0</v>
      </c>
      <c r="D27" s="29">
        <v>1</v>
      </c>
      <c r="E27" s="29">
        <v>0</v>
      </c>
      <c r="F27" s="29">
        <v>1</v>
      </c>
      <c r="G27" s="29">
        <v>71</v>
      </c>
      <c r="H27" s="29">
        <v>4</v>
      </c>
      <c r="I27" s="29">
        <v>75</v>
      </c>
    </row>
    <row r="28" spans="2:9" ht="20.100000000000001" customHeight="1" thickBot="1" x14ac:dyDescent="0.25">
      <c r="B28" s="4" t="s">
        <v>215</v>
      </c>
      <c r="C28" s="29">
        <v>8</v>
      </c>
      <c r="D28" s="29">
        <v>1</v>
      </c>
      <c r="E28" s="29">
        <v>0</v>
      </c>
      <c r="F28" s="29">
        <v>9</v>
      </c>
      <c r="G28" s="29">
        <v>212</v>
      </c>
      <c r="H28" s="29">
        <v>5</v>
      </c>
      <c r="I28" s="29">
        <v>217</v>
      </c>
    </row>
    <row r="29" spans="2:9" ht="20.100000000000001" customHeight="1" thickBot="1" x14ac:dyDescent="0.25">
      <c r="B29" s="4" t="s">
        <v>216</v>
      </c>
      <c r="C29" s="28">
        <v>0</v>
      </c>
      <c r="D29" s="28">
        <v>3</v>
      </c>
      <c r="E29" s="28">
        <v>0</v>
      </c>
      <c r="F29" s="28">
        <v>3</v>
      </c>
      <c r="G29" s="28">
        <v>49</v>
      </c>
      <c r="H29" s="28">
        <v>8</v>
      </c>
      <c r="I29" s="28">
        <v>57</v>
      </c>
    </row>
    <row r="30" spans="2:9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22</v>
      </c>
      <c r="H30" s="19">
        <v>1</v>
      </c>
      <c r="I30" s="19">
        <v>23</v>
      </c>
    </row>
    <row r="31" spans="2:9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48</v>
      </c>
      <c r="H31" s="19">
        <v>0</v>
      </c>
      <c r="I31" s="19">
        <v>48</v>
      </c>
    </row>
    <row r="32" spans="2:9" ht="20.100000000000001" customHeight="1" thickBot="1" x14ac:dyDescent="0.25">
      <c r="B32" s="4" t="s">
        <v>219</v>
      </c>
      <c r="C32" s="19">
        <v>3</v>
      </c>
      <c r="D32" s="19">
        <v>0</v>
      </c>
      <c r="E32" s="19">
        <v>0</v>
      </c>
      <c r="F32" s="19">
        <v>3</v>
      </c>
      <c r="G32" s="19">
        <v>47</v>
      </c>
      <c r="H32" s="19">
        <v>9</v>
      </c>
      <c r="I32" s="19">
        <v>56</v>
      </c>
    </row>
    <row r="33" spans="2:9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9</v>
      </c>
      <c r="H33" s="19">
        <v>0</v>
      </c>
      <c r="I33" s="19">
        <v>9</v>
      </c>
    </row>
    <row r="34" spans="2:9" ht="20.100000000000001" customHeight="1" thickBot="1" x14ac:dyDescent="0.25">
      <c r="B34" s="4" t="s">
        <v>221</v>
      </c>
      <c r="C34" s="19">
        <v>0</v>
      </c>
      <c r="D34" s="19">
        <v>1</v>
      </c>
      <c r="E34" s="19">
        <v>0</v>
      </c>
      <c r="F34" s="19">
        <v>1</v>
      </c>
      <c r="G34" s="19">
        <v>176</v>
      </c>
      <c r="H34" s="19">
        <v>0</v>
      </c>
      <c r="I34" s="19">
        <v>176</v>
      </c>
    </row>
    <row r="35" spans="2:9" ht="20.100000000000001" customHeight="1" thickBot="1" x14ac:dyDescent="0.25">
      <c r="B35" s="4" t="s">
        <v>222</v>
      </c>
      <c r="C35" s="19">
        <v>1</v>
      </c>
      <c r="D35" s="19">
        <v>1</v>
      </c>
      <c r="E35" s="19">
        <v>0</v>
      </c>
      <c r="F35" s="19">
        <v>2</v>
      </c>
      <c r="G35" s="19">
        <v>29</v>
      </c>
      <c r="H35" s="19">
        <v>4</v>
      </c>
      <c r="I35" s="19">
        <v>33</v>
      </c>
    </row>
    <row r="36" spans="2:9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98</v>
      </c>
      <c r="H36" s="19">
        <v>8</v>
      </c>
      <c r="I36" s="19">
        <v>106</v>
      </c>
    </row>
    <row r="37" spans="2:9" ht="20.100000000000001" customHeight="1" thickBot="1" x14ac:dyDescent="0.25">
      <c r="B37" s="4" t="s">
        <v>224</v>
      </c>
      <c r="C37" s="19">
        <v>0</v>
      </c>
      <c r="D37" s="19">
        <v>3</v>
      </c>
      <c r="E37" s="19">
        <v>0</v>
      </c>
      <c r="F37" s="19">
        <v>3</v>
      </c>
      <c r="G37" s="19">
        <v>155</v>
      </c>
      <c r="H37" s="19">
        <v>5</v>
      </c>
      <c r="I37" s="19">
        <v>160</v>
      </c>
    </row>
    <row r="38" spans="2:9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64</v>
      </c>
      <c r="H38" s="19">
        <v>1</v>
      </c>
      <c r="I38" s="19">
        <v>65</v>
      </c>
    </row>
    <row r="39" spans="2:9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47</v>
      </c>
      <c r="H39" s="19">
        <v>0</v>
      </c>
      <c r="I39" s="19">
        <v>47</v>
      </c>
    </row>
    <row r="40" spans="2:9" ht="20.100000000000001" customHeight="1" thickBot="1" x14ac:dyDescent="0.25">
      <c r="B40" s="4" t="s">
        <v>227</v>
      </c>
      <c r="C40" s="19">
        <v>0</v>
      </c>
      <c r="D40" s="19">
        <v>3</v>
      </c>
      <c r="E40" s="19">
        <v>1</v>
      </c>
      <c r="F40" s="19">
        <v>4</v>
      </c>
      <c r="G40" s="19">
        <v>320</v>
      </c>
      <c r="H40" s="19">
        <v>11</v>
      </c>
      <c r="I40" s="19">
        <v>331</v>
      </c>
    </row>
    <row r="41" spans="2:9" ht="20.100000000000001" customHeight="1" thickBot="1" x14ac:dyDescent="0.25">
      <c r="B41" s="4" t="s">
        <v>228</v>
      </c>
      <c r="C41" s="19">
        <v>62</v>
      </c>
      <c r="D41" s="19">
        <v>21</v>
      </c>
      <c r="E41" s="19">
        <v>14</v>
      </c>
      <c r="F41" s="19">
        <v>97</v>
      </c>
      <c r="G41" s="19">
        <v>1535</v>
      </c>
      <c r="H41" s="19">
        <v>26</v>
      </c>
      <c r="I41" s="19">
        <v>1561</v>
      </c>
    </row>
    <row r="42" spans="2:9" ht="20.100000000000001" customHeight="1" thickBot="1" x14ac:dyDescent="0.25">
      <c r="B42" s="4" t="s">
        <v>229</v>
      </c>
      <c r="C42" s="19">
        <v>0</v>
      </c>
      <c r="D42" s="19">
        <v>5</v>
      </c>
      <c r="E42" s="19">
        <v>0</v>
      </c>
      <c r="F42" s="19">
        <v>5</v>
      </c>
      <c r="G42" s="19">
        <v>223</v>
      </c>
      <c r="H42" s="19">
        <v>10</v>
      </c>
      <c r="I42" s="19">
        <v>233</v>
      </c>
    </row>
    <row r="43" spans="2:9" ht="20.100000000000001" customHeight="1" thickBot="1" x14ac:dyDescent="0.25">
      <c r="B43" s="4" t="s">
        <v>230</v>
      </c>
      <c r="C43" s="19">
        <v>8</v>
      </c>
      <c r="D43" s="19">
        <v>9</v>
      </c>
      <c r="E43" s="19">
        <v>1</v>
      </c>
      <c r="F43" s="19">
        <v>18</v>
      </c>
      <c r="G43" s="19">
        <v>91</v>
      </c>
      <c r="H43" s="19">
        <v>4</v>
      </c>
      <c r="I43" s="19">
        <v>95</v>
      </c>
    </row>
    <row r="44" spans="2:9" ht="20.100000000000001" customHeight="1" thickBot="1" x14ac:dyDescent="0.25">
      <c r="B44" s="4" t="s">
        <v>231</v>
      </c>
      <c r="C44" s="19">
        <v>13</v>
      </c>
      <c r="D44" s="19">
        <v>10</v>
      </c>
      <c r="E44" s="19">
        <v>1</v>
      </c>
      <c r="F44" s="19">
        <v>24</v>
      </c>
      <c r="G44" s="19">
        <v>222</v>
      </c>
      <c r="H44" s="19">
        <v>0</v>
      </c>
      <c r="I44" s="19">
        <v>222</v>
      </c>
    </row>
    <row r="45" spans="2:9" ht="20.100000000000001" customHeight="1" thickBot="1" x14ac:dyDescent="0.25">
      <c r="B45" s="4" t="s">
        <v>232</v>
      </c>
      <c r="C45" s="19">
        <v>30</v>
      </c>
      <c r="D45" s="19">
        <v>17</v>
      </c>
      <c r="E45" s="19">
        <v>1</v>
      </c>
      <c r="F45" s="19">
        <v>48</v>
      </c>
      <c r="G45" s="19">
        <v>795</v>
      </c>
      <c r="H45" s="19">
        <v>2</v>
      </c>
      <c r="I45" s="19">
        <v>797</v>
      </c>
    </row>
    <row r="46" spans="2:9" ht="20.100000000000001" customHeight="1" thickBot="1" x14ac:dyDescent="0.25">
      <c r="B46" s="4" t="s">
        <v>233</v>
      </c>
      <c r="C46" s="19">
        <v>8</v>
      </c>
      <c r="D46" s="19">
        <v>2</v>
      </c>
      <c r="E46" s="19">
        <v>0</v>
      </c>
      <c r="F46" s="19">
        <v>10</v>
      </c>
      <c r="G46" s="19">
        <v>158</v>
      </c>
      <c r="H46" s="19">
        <v>5</v>
      </c>
      <c r="I46" s="19">
        <v>163</v>
      </c>
    </row>
    <row r="47" spans="2:9" ht="20.100000000000001" customHeight="1" thickBot="1" x14ac:dyDescent="0.25">
      <c r="B47" s="4" t="s">
        <v>234</v>
      </c>
      <c r="C47" s="19">
        <v>19</v>
      </c>
      <c r="D47" s="19">
        <v>3</v>
      </c>
      <c r="E47" s="19">
        <v>7</v>
      </c>
      <c r="F47" s="19">
        <v>29</v>
      </c>
      <c r="G47" s="19">
        <v>797</v>
      </c>
      <c r="H47" s="19">
        <v>24</v>
      </c>
      <c r="I47" s="19">
        <v>821</v>
      </c>
    </row>
    <row r="48" spans="2:9" ht="20.100000000000001" customHeight="1" thickBot="1" x14ac:dyDescent="0.25">
      <c r="B48" s="4" t="s">
        <v>235</v>
      </c>
      <c r="C48" s="19">
        <v>0</v>
      </c>
      <c r="D48" s="19">
        <v>18</v>
      </c>
      <c r="E48" s="19">
        <v>0</v>
      </c>
      <c r="F48" s="19">
        <v>18</v>
      </c>
      <c r="G48" s="19">
        <v>128</v>
      </c>
      <c r="H48" s="19">
        <v>4</v>
      </c>
      <c r="I48" s="19">
        <v>132</v>
      </c>
    </row>
    <row r="49" spans="2:9" ht="20.100000000000001" customHeight="1" thickBot="1" x14ac:dyDescent="0.25">
      <c r="B49" s="4" t="s">
        <v>236</v>
      </c>
      <c r="C49" s="19">
        <v>1</v>
      </c>
      <c r="D49" s="19">
        <v>0</v>
      </c>
      <c r="E49" s="19">
        <v>0</v>
      </c>
      <c r="F49" s="19">
        <v>1</v>
      </c>
      <c r="G49" s="19">
        <v>120</v>
      </c>
      <c r="H49" s="19">
        <v>0</v>
      </c>
      <c r="I49" s="19">
        <v>120</v>
      </c>
    </row>
    <row r="50" spans="2:9" ht="20.100000000000001" customHeight="1" thickBot="1" x14ac:dyDescent="0.25">
      <c r="B50" s="4" t="s">
        <v>237</v>
      </c>
      <c r="C50" s="19">
        <v>1</v>
      </c>
      <c r="D50" s="19">
        <v>5</v>
      </c>
      <c r="E50" s="19">
        <v>0</v>
      </c>
      <c r="F50" s="19">
        <v>6</v>
      </c>
      <c r="G50" s="19">
        <v>266</v>
      </c>
      <c r="H50" s="19">
        <v>5</v>
      </c>
      <c r="I50" s="19">
        <v>271</v>
      </c>
    </row>
    <row r="51" spans="2:9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1</v>
      </c>
      <c r="F51" s="19">
        <v>1</v>
      </c>
      <c r="G51" s="19">
        <v>116</v>
      </c>
      <c r="H51" s="19">
        <v>3</v>
      </c>
      <c r="I51" s="19">
        <v>119</v>
      </c>
    </row>
    <row r="52" spans="2:9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102</v>
      </c>
      <c r="H52" s="19">
        <v>0</v>
      </c>
      <c r="I52" s="19">
        <v>102</v>
      </c>
    </row>
    <row r="53" spans="2:9" ht="20.100000000000001" customHeight="1" thickBot="1" x14ac:dyDescent="0.25">
      <c r="B53" s="4" t="s">
        <v>240</v>
      </c>
      <c r="C53" s="19">
        <v>5</v>
      </c>
      <c r="D53" s="19">
        <v>0</v>
      </c>
      <c r="E53" s="19">
        <v>0</v>
      </c>
      <c r="F53" s="19">
        <v>5</v>
      </c>
      <c r="G53" s="19">
        <v>286</v>
      </c>
      <c r="H53" s="19">
        <v>2</v>
      </c>
      <c r="I53" s="19">
        <v>288</v>
      </c>
    </row>
    <row r="54" spans="2:9" ht="20.100000000000001" customHeight="1" thickBot="1" x14ac:dyDescent="0.25">
      <c r="B54" s="4" t="s">
        <v>241</v>
      </c>
      <c r="C54" s="19">
        <v>74</v>
      </c>
      <c r="D54" s="19">
        <v>29</v>
      </c>
      <c r="E54" s="19">
        <v>1</v>
      </c>
      <c r="F54" s="19">
        <v>104</v>
      </c>
      <c r="G54" s="19">
        <v>2916</v>
      </c>
      <c r="H54" s="19">
        <v>5</v>
      </c>
      <c r="I54" s="19">
        <v>2921</v>
      </c>
    </row>
    <row r="55" spans="2:9" ht="20.100000000000001" customHeight="1" thickBot="1" x14ac:dyDescent="0.25">
      <c r="B55" s="4" t="s">
        <v>242</v>
      </c>
      <c r="C55" s="19">
        <v>9</v>
      </c>
      <c r="D55" s="19">
        <v>14</v>
      </c>
      <c r="E55" s="19">
        <v>17</v>
      </c>
      <c r="F55" s="19">
        <v>40</v>
      </c>
      <c r="G55" s="19">
        <v>607</v>
      </c>
      <c r="H55" s="19">
        <v>17</v>
      </c>
      <c r="I55" s="19">
        <v>624</v>
      </c>
    </row>
    <row r="56" spans="2:9" ht="20.100000000000001" customHeight="1" thickBot="1" x14ac:dyDescent="0.25">
      <c r="B56" s="4" t="s">
        <v>243</v>
      </c>
      <c r="C56" s="19">
        <v>14</v>
      </c>
      <c r="D56" s="19">
        <v>0</v>
      </c>
      <c r="E56" s="19">
        <v>0</v>
      </c>
      <c r="F56" s="19">
        <v>14</v>
      </c>
      <c r="G56" s="19">
        <v>204</v>
      </c>
      <c r="H56" s="19">
        <v>12</v>
      </c>
      <c r="I56" s="19">
        <v>216</v>
      </c>
    </row>
    <row r="57" spans="2:9" ht="20.100000000000001" customHeight="1" thickBot="1" x14ac:dyDescent="0.25">
      <c r="B57" s="4" t="s">
        <v>244</v>
      </c>
      <c r="C57" s="19">
        <v>0</v>
      </c>
      <c r="D57" s="19">
        <v>2</v>
      </c>
      <c r="E57" s="19">
        <v>0</v>
      </c>
      <c r="F57" s="19">
        <v>2</v>
      </c>
      <c r="G57" s="19">
        <v>74</v>
      </c>
      <c r="H57" s="19">
        <v>0</v>
      </c>
      <c r="I57" s="19">
        <v>74</v>
      </c>
    </row>
    <row r="58" spans="2:9" ht="20.100000000000001" customHeight="1" thickBot="1" x14ac:dyDescent="0.25">
      <c r="B58" s="4" t="s">
        <v>270</v>
      </c>
      <c r="C58" s="19">
        <v>10</v>
      </c>
      <c r="D58" s="19">
        <v>0</v>
      </c>
      <c r="E58" s="19">
        <v>0</v>
      </c>
      <c r="F58" s="19">
        <v>10</v>
      </c>
      <c r="G58" s="19">
        <v>140</v>
      </c>
      <c r="H58" s="19">
        <v>0</v>
      </c>
      <c r="I58" s="19">
        <v>140</v>
      </c>
    </row>
    <row r="59" spans="2:9" ht="20.100000000000001" customHeight="1" thickBot="1" x14ac:dyDescent="0.25">
      <c r="B59" s="4" t="s">
        <v>246</v>
      </c>
      <c r="C59" s="19">
        <v>9</v>
      </c>
      <c r="D59" s="19">
        <v>23</v>
      </c>
      <c r="E59" s="19">
        <v>0</v>
      </c>
      <c r="F59" s="19">
        <v>32</v>
      </c>
      <c r="G59" s="19">
        <v>305</v>
      </c>
      <c r="H59" s="19">
        <v>3</v>
      </c>
      <c r="I59" s="19">
        <v>308</v>
      </c>
    </row>
    <row r="60" spans="2:9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56</v>
      </c>
      <c r="H60" s="19">
        <v>5</v>
      </c>
      <c r="I60" s="19">
        <v>61</v>
      </c>
    </row>
    <row r="61" spans="2:9" ht="20.100000000000001" customHeight="1" thickBot="1" x14ac:dyDescent="0.25">
      <c r="B61" s="7" t="s">
        <v>22</v>
      </c>
      <c r="C61" s="9">
        <f>SUM(C11:C60)</f>
        <v>443</v>
      </c>
      <c r="D61" s="9">
        <f t="shared" ref="D61:I61" si="0">SUM(D11:D60)</f>
        <v>318</v>
      </c>
      <c r="E61" s="9">
        <f t="shared" si="0"/>
        <v>199</v>
      </c>
      <c r="F61" s="9">
        <f t="shared" si="0"/>
        <v>960</v>
      </c>
      <c r="G61" s="9">
        <f t="shared" si="0"/>
        <v>16408</v>
      </c>
      <c r="H61" s="9">
        <f t="shared" si="0"/>
        <v>233</v>
      </c>
      <c r="I61" s="9">
        <f t="shared" si="0"/>
        <v>16641</v>
      </c>
    </row>
    <row r="62" spans="2:9" x14ac:dyDescent="0.2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7" width="15" customWidth="1"/>
    <col min="8" max="8" width="16.5" customWidth="1"/>
    <col min="9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13"/>
      <c r="C9" s="103" t="s">
        <v>163</v>
      </c>
      <c r="D9" s="104"/>
      <c r="E9" s="104"/>
      <c r="F9" s="104"/>
      <c r="G9" s="104"/>
      <c r="H9" s="105"/>
    </row>
    <row r="10" spans="2:8" ht="41.25" customHeight="1" x14ac:dyDescent="0.2">
      <c r="B10" s="13"/>
      <c r="C10" s="106" t="s">
        <v>164</v>
      </c>
      <c r="D10" s="107"/>
      <c r="E10" s="89" t="s">
        <v>165</v>
      </c>
      <c r="F10" s="89"/>
      <c r="G10" s="89" t="s">
        <v>166</v>
      </c>
      <c r="H10" s="89" t="s">
        <v>295</v>
      </c>
    </row>
    <row r="11" spans="2:8" ht="41.25" customHeight="1" thickBot="1" x14ac:dyDescent="0.25">
      <c r="B11" s="13"/>
      <c r="C11" s="15" t="s">
        <v>167</v>
      </c>
      <c r="D11" s="15" t="s">
        <v>168</v>
      </c>
      <c r="E11" s="15" t="s">
        <v>169</v>
      </c>
      <c r="F11" s="15" t="s">
        <v>170</v>
      </c>
      <c r="G11" s="89"/>
      <c r="H11" s="89"/>
    </row>
    <row r="12" spans="2:8" ht="20.100000000000001" customHeight="1" thickBot="1" x14ac:dyDescent="0.25">
      <c r="B12" s="3" t="s">
        <v>198</v>
      </c>
      <c r="C12" s="59">
        <v>4.2283298097251587E-3</v>
      </c>
      <c r="D12" s="59">
        <v>0.19556025369978858</v>
      </c>
      <c r="E12" s="59">
        <v>2.8541226215644821E-2</v>
      </c>
      <c r="F12" s="59">
        <v>0.33086680761099369</v>
      </c>
      <c r="G12" s="59">
        <v>0.20190274841437633</v>
      </c>
      <c r="H12" s="59">
        <v>0.23890063424947139</v>
      </c>
    </row>
    <row r="13" spans="2:8" ht="20.100000000000001" customHeight="1" thickBot="1" x14ac:dyDescent="0.25">
      <c r="B13" s="4" t="s">
        <v>199</v>
      </c>
      <c r="C13" s="59">
        <v>2.0495303159692571E-2</v>
      </c>
      <c r="D13" s="59">
        <v>0.31340734415029892</v>
      </c>
      <c r="E13" s="59">
        <v>1.0247651579846286E-2</v>
      </c>
      <c r="F13" s="59">
        <v>0.41161400512382579</v>
      </c>
      <c r="G13" s="59">
        <v>0.16652433817250215</v>
      </c>
      <c r="H13" s="59">
        <v>7.7711357813834231E-2</v>
      </c>
    </row>
    <row r="14" spans="2:8" ht="20.100000000000001" customHeight="1" thickBot="1" x14ac:dyDescent="0.25">
      <c r="B14" s="4" t="s">
        <v>200</v>
      </c>
      <c r="C14" s="59">
        <v>6.1475409836065573E-3</v>
      </c>
      <c r="D14" s="59">
        <v>0.30532786885245899</v>
      </c>
      <c r="E14" s="59">
        <v>4.3032786885245901E-2</v>
      </c>
      <c r="F14" s="59">
        <v>0.34221311475409838</v>
      </c>
      <c r="G14" s="59">
        <v>0.21311475409836064</v>
      </c>
      <c r="H14" s="59">
        <v>9.016393442622947E-2</v>
      </c>
    </row>
    <row r="15" spans="2:8" ht="20.100000000000001" customHeight="1" thickBot="1" x14ac:dyDescent="0.25">
      <c r="B15" s="4" t="s">
        <v>201</v>
      </c>
      <c r="C15" s="59">
        <v>6.7895247332686714E-3</v>
      </c>
      <c r="D15" s="59">
        <v>0.29679922405431619</v>
      </c>
      <c r="E15" s="59">
        <v>6.2075654704170709E-2</v>
      </c>
      <c r="F15" s="59">
        <v>0.25606207565470418</v>
      </c>
      <c r="G15" s="59">
        <v>0.1658583899127061</v>
      </c>
      <c r="H15" s="59">
        <v>0.21241513094083417</v>
      </c>
    </row>
    <row r="16" spans="2:8" ht="20.100000000000001" customHeight="1" thickBot="1" x14ac:dyDescent="0.25">
      <c r="B16" s="4" t="s">
        <v>202</v>
      </c>
      <c r="C16" s="59">
        <v>4.9586776859504135E-3</v>
      </c>
      <c r="D16" s="59">
        <v>0.24132231404958679</v>
      </c>
      <c r="E16" s="59">
        <v>3.9669421487603308E-2</v>
      </c>
      <c r="F16" s="59">
        <v>0.41487603305785126</v>
      </c>
      <c r="G16" s="59">
        <v>0.20661157024793389</v>
      </c>
      <c r="H16" s="59">
        <v>9.2561983471074333E-2</v>
      </c>
    </row>
    <row r="17" spans="2:8" ht="20.100000000000001" customHeight="1" thickBot="1" x14ac:dyDescent="0.25">
      <c r="B17" s="4" t="s">
        <v>203</v>
      </c>
      <c r="C17" s="59">
        <v>2.6246719160104987E-2</v>
      </c>
      <c r="D17" s="59">
        <v>0.16010498687664043</v>
      </c>
      <c r="E17" s="59">
        <v>1.8372703412073491E-2</v>
      </c>
      <c r="F17" s="59">
        <v>0.31758530183727035</v>
      </c>
      <c r="G17" s="59">
        <v>0.18372703412073491</v>
      </c>
      <c r="H17" s="59">
        <v>0.29396325459317574</v>
      </c>
    </row>
    <row r="18" spans="2:8" ht="20.100000000000001" customHeight="1" thickBot="1" x14ac:dyDescent="0.25">
      <c r="B18" s="4" t="s">
        <v>204</v>
      </c>
      <c r="C18" s="59">
        <v>8.6338242762823772E-3</v>
      </c>
      <c r="D18" s="59">
        <v>0.11020822752666327</v>
      </c>
      <c r="E18" s="59">
        <v>8.1259522600304716E-3</v>
      </c>
      <c r="F18" s="59">
        <v>0.46876587100050787</v>
      </c>
      <c r="G18" s="59">
        <v>0.19705434230573896</v>
      </c>
      <c r="H18" s="59">
        <v>0.20721178263077714</v>
      </c>
    </row>
    <row r="19" spans="2:8" ht="20.100000000000001" customHeight="1" thickBot="1" x14ac:dyDescent="0.25">
      <c r="B19" s="4" t="s">
        <v>205</v>
      </c>
      <c r="C19" s="59">
        <v>1.4167073766487542E-2</v>
      </c>
      <c r="D19" s="59">
        <v>7.5232046897899363E-2</v>
      </c>
      <c r="E19" s="59">
        <v>3.3707865168539325E-2</v>
      </c>
      <c r="F19" s="59">
        <v>0.3957010258915486</v>
      </c>
      <c r="G19" s="59">
        <v>0.14851001465559355</v>
      </c>
      <c r="H19" s="59">
        <v>0.33268197361993163</v>
      </c>
    </row>
    <row r="20" spans="2:8" ht="20.100000000000001" customHeight="1" thickBot="1" x14ac:dyDescent="0.25">
      <c r="B20" s="4" t="s">
        <v>206</v>
      </c>
      <c r="C20" s="59">
        <v>7.4074074074074077E-3</v>
      </c>
      <c r="D20" s="59">
        <v>0.34074074074074073</v>
      </c>
      <c r="E20" s="59">
        <v>0</v>
      </c>
      <c r="F20" s="59">
        <v>0.36296296296296299</v>
      </c>
      <c r="G20" s="59">
        <v>0.19259259259259259</v>
      </c>
      <c r="H20" s="59">
        <v>9.6296296296296324E-2</v>
      </c>
    </row>
    <row r="21" spans="2:8" ht="20.100000000000001" customHeight="1" thickBot="1" x14ac:dyDescent="0.25">
      <c r="B21" s="4" t="s">
        <v>207</v>
      </c>
      <c r="C21" s="59">
        <v>1.5384615384615385E-2</v>
      </c>
      <c r="D21" s="59">
        <v>0.32307692307692309</v>
      </c>
      <c r="E21" s="59">
        <v>0</v>
      </c>
      <c r="F21" s="59">
        <v>0.44615384615384618</v>
      </c>
      <c r="G21" s="59">
        <v>0.1076923076923077</v>
      </c>
      <c r="H21" s="59">
        <v>0.10769230769230775</v>
      </c>
    </row>
    <row r="22" spans="2:8" ht="20.100000000000001" customHeight="1" thickBot="1" x14ac:dyDescent="0.25">
      <c r="B22" s="4" t="s">
        <v>208</v>
      </c>
      <c r="C22" s="59">
        <v>1.1061946902654867E-2</v>
      </c>
      <c r="D22" s="59">
        <v>0.18473451327433629</v>
      </c>
      <c r="E22" s="59">
        <v>3.0973451327433628E-2</v>
      </c>
      <c r="F22" s="59">
        <v>0.38495575221238937</v>
      </c>
      <c r="G22" s="59">
        <v>0.14712389380530974</v>
      </c>
      <c r="H22" s="59">
        <v>0.24115044247787606</v>
      </c>
    </row>
    <row r="23" spans="2:8" ht="20.100000000000001" customHeight="1" thickBot="1" x14ac:dyDescent="0.25">
      <c r="B23" s="4" t="s">
        <v>209</v>
      </c>
      <c r="C23" s="59">
        <v>9.8039215686274508E-3</v>
      </c>
      <c r="D23" s="59">
        <v>0.21008403361344538</v>
      </c>
      <c r="E23" s="59">
        <v>7.0028011204481795E-3</v>
      </c>
      <c r="F23" s="59">
        <v>0.38935574229691877</v>
      </c>
      <c r="G23" s="59">
        <v>0.2703081232492997</v>
      </c>
      <c r="H23" s="59">
        <v>0.11344537815126055</v>
      </c>
    </row>
    <row r="24" spans="2:8" ht="20.100000000000001" customHeight="1" thickBot="1" x14ac:dyDescent="0.25">
      <c r="B24" s="4" t="s">
        <v>210</v>
      </c>
      <c r="C24" s="59">
        <v>8.9235917456776358E-3</v>
      </c>
      <c r="D24" s="59">
        <v>0.1795872838817624</v>
      </c>
      <c r="E24" s="59">
        <v>2.7328499721137756E-2</v>
      </c>
      <c r="F24" s="59">
        <v>0.40713887339654209</v>
      </c>
      <c r="G24" s="59">
        <v>0.16452872281093139</v>
      </c>
      <c r="H24" s="59">
        <v>0.21249302844394885</v>
      </c>
    </row>
    <row r="25" spans="2:8" ht="20.100000000000001" customHeight="1" thickBot="1" x14ac:dyDescent="0.25">
      <c r="B25" s="4" t="s">
        <v>211</v>
      </c>
      <c r="C25" s="59">
        <v>1.4084507042253521E-2</v>
      </c>
      <c r="D25" s="59">
        <v>0.30563380281690139</v>
      </c>
      <c r="E25" s="59">
        <v>7.9577464788732399E-2</v>
      </c>
      <c r="F25" s="59">
        <v>0.28873239436619719</v>
      </c>
      <c r="G25" s="59">
        <v>4.9295774647887321E-2</v>
      </c>
      <c r="H25" s="59">
        <v>0.26267605633802815</v>
      </c>
    </row>
    <row r="26" spans="2:8" ht="20.100000000000001" customHeight="1" thickBot="1" x14ac:dyDescent="0.25">
      <c r="B26" s="4" t="s">
        <v>212</v>
      </c>
      <c r="C26" s="59">
        <v>1.2223071046600458E-2</v>
      </c>
      <c r="D26" s="59">
        <v>0.22918258212375858</v>
      </c>
      <c r="E26" s="59">
        <v>2.1390374331550801E-2</v>
      </c>
      <c r="F26" s="59">
        <v>0.46142093200916728</v>
      </c>
      <c r="G26" s="59">
        <v>6.9518716577540107E-2</v>
      </c>
      <c r="H26" s="59">
        <v>0.20626432391138283</v>
      </c>
    </row>
    <row r="27" spans="2:8" ht="20.100000000000001" customHeight="1" thickBot="1" x14ac:dyDescent="0.25">
      <c r="B27" s="5" t="s">
        <v>213</v>
      </c>
      <c r="C27" s="59">
        <v>2.3255813953488372E-3</v>
      </c>
      <c r="D27" s="59">
        <v>0.28372093023255812</v>
      </c>
      <c r="E27" s="59">
        <v>1.627906976744186E-2</v>
      </c>
      <c r="F27" s="59">
        <v>0.44418604651162791</v>
      </c>
      <c r="G27" s="59">
        <v>0.12093023255813953</v>
      </c>
      <c r="H27" s="59">
        <v>0.13255813953488374</v>
      </c>
    </row>
    <row r="28" spans="2:8" ht="20.100000000000001" customHeight="1" thickBot="1" x14ac:dyDescent="0.25">
      <c r="B28" s="6" t="s">
        <v>214</v>
      </c>
      <c r="C28" s="59">
        <v>9.8039215686274508E-3</v>
      </c>
      <c r="D28" s="59">
        <v>4.9019607843137254E-2</v>
      </c>
      <c r="E28" s="59">
        <v>9.8039215686274508E-3</v>
      </c>
      <c r="F28" s="59">
        <v>0.73529411764705888</v>
      </c>
      <c r="G28" s="59">
        <v>0.14705882352941177</v>
      </c>
      <c r="H28" s="59">
        <v>4.901960784313722E-2</v>
      </c>
    </row>
    <row r="29" spans="2:8" ht="20.100000000000001" customHeight="1" thickBot="1" x14ac:dyDescent="0.25">
      <c r="B29" s="4" t="s">
        <v>215</v>
      </c>
      <c r="C29" s="59">
        <v>2.881844380403458E-3</v>
      </c>
      <c r="D29" s="59">
        <v>0.1239193083573487</v>
      </c>
      <c r="E29" s="59">
        <v>2.5936599423631124E-2</v>
      </c>
      <c r="F29" s="59">
        <v>0.62536023054755041</v>
      </c>
      <c r="G29" s="59">
        <v>8.069164265129683E-2</v>
      </c>
      <c r="H29" s="59">
        <v>0.14121037463976946</v>
      </c>
    </row>
    <row r="30" spans="2:8" ht="20.100000000000001" customHeight="1" thickBot="1" x14ac:dyDescent="0.25">
      <c r="B30" s="4" t="s">
        <v>216</v>
      </c>
      <c r="C30" s="59">
        <v>1.0238907849829351E-2</v>
      </c>
      <c r="D30" s="59">
        <v>0.50853242320819114</v>
      </c>
      <c r="E30" s="59">
        <v>1.0238907849829351E-2</v>
      </c>
      <c r="F30" s="59">
        <v>0.19453924914675769</v>
      </c>
      <c r="G30" s="59">
        <v>0.25255972696245732</v>
      </c>
      <c r="H30" s="59">
        <v>2.389078498293512E-2</v>
      </c>
    </row>
    <row r="31" spans="2:8" ht="20.100000000000001" customHeight="1" thickBot="1" x14ac:dyDescent="0.25">
      <c r="B31" s="4" t="s">
        <v>217</v>
      </c>
      <c r="C31" s="59">
        <v>0</v>
      </c>
      <c r="D31" s="59">
        <v>0.41666666666666669</v>
      </c>
      <c r="E31" s="59">
        <v>0</v>
      </c>
      <c r="F31" s="59">
        <v>0.47916666666666669</v>
      </c>
      <c r="G31" s="59">
        <v>0.10416666666666667</v>
      </c>
      <c r="H31" s="59">
        <v>0</v>
      </c>
    </row>
    <row r="32" spans="2:8" ht="20.100000000000001" customHeight="1" thickBot="1" x14ac:dyDescent="0.25">
      <c r="B32" s="4" t="s">
        <v>218</v>
      </c>
      <c r="C32" s="59">
        <v>1.8072289156626505E-2</v>
      </c>
      <c r="D32" s="59">
        <v>4.2168674698795178E-2</v>
      </c>
      <c r="E32" s="59">
        <v>0</v>
      </c>
      <c r="F32" s="59">
        <v>0.28915662650602408</v>
      </c>
      <c r="G32" s="59">
        <v>0.25301204819277107</v>
      </c>
      <c r="H32" s="59">
        <v>0.39759036144578325</v>
      </c>
    </row>
    <row r="33" spans="2:8" ht="20.100000000000001" customHeight="1" thickBot="1" x14ac:dyDescent="0.25">
      <c r="B33" s="4" t="s">
        <v>219</v>
      </c>
      <c r="C33" s="59">
        <v>0</v>
      </c>
      <c r="D33" s="59">
        <v>9.9009900990099015E-2</v>
      </c>
      <c r="E33" s="59">
        <v>2.9702970297029702E-2</v>
      </c>
      <c r="F33" s="59">
        <v>0.5544554455445545</v>
      </c>
      <c r="G33" s="59">
        <v>0.18811881188118812</v>
      </c>
      <c r="H33" s="59">
        <v>0.12871287128712866</v>
      </c>
    </row>
    <row r="34" spans="2:8" ht="20.100000000000001" customHeight="1" thickBot="1" x14ac:dyDescent="0.25">
      <c r="B34" s="4" t="s">
        <v>220</v>
      </c>
      <c r="C34" s="59">
        <v>0</v>
      </c>
      <c r="D34" s="59">
        <v>0.35483870967741937</v>
      </c>
      <c r="E34" s="59">
        <v>0</v>
      </c>
      <c r="F34" s="59">
        <v>0.14516129032258066</v>
      </c>
      <c r="G34" s="59">
        <v>0.32258064516129031</v>
      </c>
      <c r="H34" s="59">
        <v>0.17741935483870969</v>
      </c>
    </row>
    <row r="35" spans="2:8" ht="20.100000000000001" customHeight="1" thickBot="1" x14ac:dyDescent="0.25">
      <c r="B35" s="4" t="s">
        <v>221</v>
      </c>
      <c r="C35" s="59">
        <v>6.269592476489028E-3</v>
      </c>
      <c r="D35" s="59">
        <v>4.0752351097178681E-2</v>
      </c>
      <c r="E35" s="59">
        <v>3.134796238244514E-3</v>
      </c>
      <c r="F35" s="59">
        <v>0.55172413793103448</v>
      </c>
      <c r="G35" s="59">
        <v>0.29467084639498431</v>
      </c>
      <c r="H35" s="59">
        <v>0.10344827586206895</v>
      </c>
    </row>
    <row r="36" spans="2:8" ht="20.100000000000001" customHeight="1" thickBot="1" x14ac:dyDescent="0.25">
      <c r="B36" s="4" t="s">
        <v>222</v>
      </c>
      <c r="C36" s="59">
        <v>0</v>
      </c>
      <c r="D36" s="59">
        <v>8.4745762711864403E-2</v>
      </c>
      <c r="E36" s="59">
        <v>3.3898305084745763E-2</v>
      </c>
      <c r="F36" s="59">
        <v>0.55932203389830504</v>
      </c>
      <c r="G36" s="59">
        <v>0.11864406779661017</v>
      </c>
      <c r="H36" s="59">
        <v>0.20338983050847459</v>
      </c>
    </row>
    <row r="37" spans="2:8" ht="20.100000000000001" customHeight="1" thickBot="1" x14ac:dyDescent="0.25">
      <c r="B37" s="4" t="s">
        <v>223</v>
      </c>
      <c r="C37" s="59">
        <v>0</v>
      </c>
      <c r="D37" s="59">
        <v>8.1632653061224483E-2</v>
      </c>
      <c r="E37" s="59">
        <v>0</v>
      </c>
      <c r="F37" s="59">
        <v>0.43265306122448982</v>
      </c>
      <c r="G37" s="59">
        <v>0.31428571428571428</v>
      </c>
      <c r="H37" s="59">
        <v>0.17142857142857143</v>
      </c>
    </row>
    <row r="38" spans="2:8" ht="20.100000000000001" customHeight="1" thickBot="1" x14ac:dyDescent="0.25">
      <c r="B38" s="4" t="s">
        <v>224</v>
      </c>
      <c r="C38" s="59">
        <v>2.3529411764705882E-2</v>
      </c>
      <c r="D38" s="59">
        <v>0.24235294117647058</v>
      </c>
      <c r="E38" s="59">
        <v>7.058823529411765E-3</v>
      </c>
      <c r="F38" s="59">
        <v>0.37647058823529411</v>
      </c>
      <c r="G38" s="59">
        <v>0.1811764705882353</v>
      </c>
      <c r="H38" s="59">
        <v>0.16941176470588235</v>
      </c>
    </row>
    <row r="39" spans="2:8" ht="20.100000000000001" customHeight="1" thickBot="1" x14ac:dyDescent="0.25">
      <c r="B39" s="4" t="s">
        <v>225</v>
      </c>
      <c r="C39" s="59">
        <v>0</v>
      </c>
      <c r="D39" s="59">
        <v>5.737704918032787E-2</v>
      </c>
      <c r="E39" s="59">
        <v>0</v>
      </c>
      <c r="F39" s="59">
        <v>0.53278688524590168</v>
      </c>
      <c r="G39" s="59">
        <v>0.33606557377049179</v>
      </c>
      <c r="H39" s="59">
        <v>7.3770491803278715E-2</v>
      </c>
    </row>
    <row r="40" spans="2:8" ht="20.100000000000001" customHeight="1" thickBot="1" x14ac:dyDescent="0.25">
      <c r="B40" s="4" t="s">
        <v>226</v>
      </c>
      <c r="C40" s="59">
        <v>2.7210884353741496E-2</v>
      </c>
      <c r="D40" s="59">
        <v>0.19727891156462585</v>
      </c>
      <c r="E40" s="59">
        <v>0</v>
      </c>
      <c r="F40" s="59">
        <v>0.31972789115646261</v>
      </c>
      <c r="G40" s="59">
        <v>0.17006802721088435</v>
      </c>
      <c r="H40" s="59">
        <v>0.2857142857142857</v>
      </c>
    </row>
    <row r="41" spans="2:8" ht="20.100000000000001" customHeight="1" thickBot="1" x14ac:dyDescent="0.25">
      <c r="B41" s="4" t="s">
        <v>227</v>
      </c>
      <c r="C41" s="59">
        <v>2.1702838063439065E-2</v>
      </c>
      <c r="D41" s="59">
        <v>0.18030050083472454</v>
      </c>
      <c r="E41" s="59">
        <v>6.6777963272120202E-3</v>
      </c>
      <c r="F41" s="59">
        <v>0.55258764607679467</v>
      </c>
      <c r="G41" s="59">
        <v>0.18363939899833054</v>
      </c>
      <c r="H41" s="59">
        <v>5.5091819699499112E-2</v>
      </c>
    </row>
    <row r="42" spans="2:8" ht="20.100000000000001" customHeight="1" thickBot="1" x14ac:dyDescent="0.25">
      <c r="B42" s="4" t="s">
        <v>228</v>
      </c>
      <c r="C42" s="59">
        <v>7.7339520494972931E-3</v>
      </c>
      <c r="D42" s="59">
        <v>9.7447795823665889E-2</v>
      </c>
      <c r="E42" s="59">
        <v>2.5006444960041247E-2</v>
      </c>
      <c r="F42" s="59">
        <v>0.40242330497550916</v>
      </c>
      <c r="G42" s="59">
        <v>0.3225058004640371</v>
      </c>
      <c r="H42" s="59">
        <v>0.14488270172724926</v>
      </c>
    </row>
    <row r="43" spans="2:8" ht="20.100000000000001" customHeight="1" thickBot="1" x14ac:dyDescent="0.25">
      <c r="B43" s="4" t="s">
        <v>229</v>
      </c>
      <c r="C43" s="59">
        <v>1.5444015444015444E-2</v>
      </c>
      <c r="D43" s="59">
        <v>9.2664092664092659E-2</v>
      </c>
      <c r="E43" s="59">
        <v>9.6525096525096523E-3</v>
      </c>
      <c r="F43" s="59">
        <v>0.4498069498069498</v>
      </c>
      <c r="G43" s="59">
        <v>0.3281853281853282</v>
      </c>
      <c r="H43" s="59">
        <v>0.10424710424710426</v>
      </c>
    </row>
    <row r="44" spans="2:8" ht="20.100000000000001" customHeight="1" thickBot="1" x14ac:dyDescent="0.25">
      <c r="B44" s="4" t="s">
        <v>230</v>
      </c>
      <c r="C44" s="59">
        <v>1.1428571428571429E-2</v>
      </c>
      <c r="D44" s="59">
        <v>0.29714285714285715</v>
      </c>
      <c r="E44" s="59">
        <v>5.1428571428571428E-2</v>
      </c>
      <c r="F44" s="59">
        <v>0.27142857142857141</v>
      </c>
      <c r="G44" s="59">
        <v>0.14857142857142858</v>
      </c>
      <c r="H44" s="59">
        <v>0.22000000000000003</v>
      </c>
    </row>
    <row r="45" spans="2:8" ht="20.100000000000001" customHeight="1" thickBot="1" x14ac:dyDescent="0.25">
      <c r="B45" s="4" t="s">
        <v>231</v>
      </c>
      <c r="C45" s="59">
        <v>9.1603053435114507E-3</v>
      </c>
      <c r="D45" s="59">
        <v>0.21832061068702291</v>
      </c>
      <c r="E45" s="59">
        <v>3.6641221374045803E-2</v>
      </c>
      <c r="F45" s="59">
        <v>0.33893129770992364</v>
      </c>
      <c r="G45" s="59">
        <v>0.32671755725190837</v>
      </c>
      <c r="H45" s="59">
        <v>7.0229007633587859E-2</v>
      </c>
    </row>
    <row r="46" spans="2:8" ht="20.100000000000001" customHeight="1" thickBot="1" x14ac:dyDescent="0.25">
      <c r="B46" s="4" t="s">
        <v>232</v>
      </c>
      <c r="C46" s="59">
        <v>1.3003355704697987E-2</v>
      </c>
      <c r="D46" s="59">
        <v>0.20343959731543623</v>
      </c>
      <c r="E46" s="59">
        <v>2.0134228187919462E-2</v>
      </c>
      <c r="F46" s="59">
        <v>0.33431208053691275</v>
      </c>
      <c r="G46" s="59">
        <v>0.25419463087248323</v>
      </c>
      <c r="H46" s="59">
        <v>0.17491610738255031</v>
      </c>
    </row>
    <row r="47" spans="2:8" ht="20.100000000000001" customHeight="1" thickBot="1" x14ac:dyDescent="0.25">
      <c r="B47" s="4" t="s">
        <v>233</v>
      </c>
      <c r="C47" s="59">
        <v>6.7385444743935314E-3</v>
      </c>
      <c r="D47" s="59">
        <v>0.25471698113207547</v>
      </c>
      <c r="E47" s="59">
        <v>1.3477088948787063E-2</v>
      </c>
      <c r="F47" s="59">
        <v>0.21967654986522911</v>
      </c>
      <c r="G47" s="59">
        <v>0.20889487870619947</v>
      </c>
      <c r="H47" s="59">
        <v>0.29649595687331531</v>
      </c>
    </row>
    <row r="48" spans="2:8" ht="20.100000000000001" customHeight="1" thickBot="1" x14ac:dyDescent="0.25">
      <c r="B48" s="4" t="s">
        <v>234</v>
      </c>
      <c r="C48" s="59">
        <v>1.3942140118508192E-2</v>
      </c>
      <c r="D48" s="59">
        <v>0.20076681770651794</v>
      </c>
      <c r="E48" s="59">
        <v>1.0108051585918439E-2</v>
      </c>
      <c r="F48" s="59">
        <v>0.28616242593238062</v>
      </c>
      <c r="G48" s="59">
        <v>0.10317183687696062</v>
      </c>
      <c r="H48" s="59">
        <v>0.38584872777971424</v>
      </c>
    </row>
    <row r="49" spans="2:8" ht="20.100000000000001" customHeight="1" thickBot="1" x14ac:dyDescent="0.25">
      <c r="B49" s="4" t="s">
        <v>235</v>
      </c>
      <c r="C49" s="59">
        <v>5.434782608695652E-3</v>
      </c>
      <c r="D49" s="59">
        <v>0.2608695652173913</v>
      </c>
      <c r="E49" s="59">
        <v>4.8913043478260872E-2</v>
      </c>
      <c r="F49" s="59">
        <v>0.35869565217391303</v>
      </c>
      <c r="G49" s="59">
        <v>0.19565217391304349</v>
      </c>
      <c r="H49" s="59">
        <v>0.1304347826086957</v>
      </c>
    </row>
    <row r="50" spans="2:8" ht="20.100000000000001" customHeight="1" thickBot="1" x14ac:dyDescent="0.25">
      <c r="B50" s="4" t="s">
        <v>236</v>
      </c>
      <c r="C50" s="59">
        <v>9.4043887147335428E-3</v>
      </c>
      <c r="D50" s="59">
        <v>0.21003134796238246</v>
      </c>
      <c r="E50" s="59">
        <v>3.134796238244514E-3</v>
      </c>
      <c r="F50" s="59">
        <v>0.37617554858934171</v>
      </c>
      <c r="G50" s="59">
        <v>0.21003134796238246</v>
      </c>
      <c r="H50" s="59">
        <v>0.19122257053291528</v>
      </c>
    </row>
    <row r="51" spans="2:8" ht="20.100000000000001" customHeight="1" thickBot="1" x14ac:dyDescent="0.25">
      <c r="B51" s="4" t="s">
        <v>237</v>
      </c>
      <c r="C51" s="59">
        <v>8.1699346405228763E-3</v>
      </c>
      <c r="D51" s="59">
        <v>0.23856209150326799</v>
      </c>
      <c r="E51" s="59">
        <v>9.8039215686274508E-3</v>
      </c>
      <c r="F51" s="59">
        <v>0.44281045751633985</v>
      </c>
      <c r="G51" s="59">
        <v>0.21895424836601307</v>
      </c>
      <c r="H51" s="59">
        <v>8.1699346405228801E-2</v>
      </c>
    </row>
    <row r="52" spans="2:8" ht="20.100000000000001" customHeight="1" thickBot="1" x14ac:dyDescent="0.25">
      <c r="B52" s="4" t="s">
        <v>238</v>
      </c>
      <c r="C52" s="59">
        <v>1.0101010101010102E-2</v>
      </c>
      <c r="D52" s="59">
        <v>0.16161616161616163</v>
      </c>
      <c r="E52" s="59">
        <v>5.0505050505050509E-3</v>
      </c>
      <c r="F52" s="59">
        <v>0.60101010101010099</v>
      </c>
      <c r="G52" s="59">
        <v>0.17676767676767677</v>
      </c>
      <c r="H52" s="59">
        <v>4.5454545454545442E-2</v>
      </c>
    </row>
    <row r="53" spans="2:8" ht="20.100000000000001" customHeight="1" thickBot="1" x14ac:dyDescent="0.25">
      <c r="B53" s="4" t="s">
        <v>239</v>
      </c>
      <c r="C53" s="59">
        <v>5.6179775280898875E-2</v>
      </c>
      <c r="D53" s="59">
        <v>7.3033707865168537E-2</v>
      </c>
      <c r="E53" s="59">
        <v>0</v>
      </c>
      <c r="F53" s="59">
        <v>0.5730337078651685</v>
      </c>
      <c r="G53" s="59">
        <v>0.2640449438202247</v>
      </c>
      <c r="H53" s="59">
        <v>3.3707865168539408E-2</v>
      </c>
    </row>
    <row r="54" spans="2:8" ht="20.100000000000001" customHeight="1" thickBot="1" x14ac:dyDescent="0.25">
      <c r="B54" s="4" t="s">
        <v>240</v>
      </c>
      <c r="C54" s="59">
        <v>6.5789473684210523E-3</v>
      </c>
      <c r="D54" s="59">
        <v>0.16776315789473684</v>
      </c>
      <c r="E54" s="59">
        <v>8.2236842105263153E-3</v>
      </c>
      <c r="F54" s="59">
        <v>0.47368421052631576</v>
      </c>
      <c r="G54" s="59">
        <v>0.18914473684210525</v>
      </c>
      <c r="H54" s="59">
        <v>0.1546052631578948</v>
      </c>
    </row>
    <row r="55" spans="2:8" ht="20.100000000000001" customHeight="1" thickBot="1" x14ac:dyDescent="0.25">
      <c r="B55" s="4" t="s">
        <v>241</v>
      </c>
      <c r="C55" s="59">
        <v>5.9844404548174742E-3</v>
      </c>
      <c r="D55" s="59">
        <v>3.6654697785757029E-2</v>
      </c>
      <c r="E55" s="59">
        <v>1.5559545182525433E-2</v>
      </c>
      <c r="F55" s="59">
        <v>0.43701376421304611</v>
      </c>
      <c r="G55" s="59">
        <v>0.1725014961101137</v>
      </c>
      <c r="H55" s="59">
        <v>0.33228605625374019</v>
      </c>
    </row>
    <row r="56" spans="2:8" ht="20.100000000000001" customHeight="1" thickBot="1" x14ac:dyDescent="0.25">
      <c r="B56" s="4" t="s">
        <v>242</v>
      </c>
      <c r="C56" s="59">
        <v>9.0744101633393835E-3</v>
      </c>
      <c r="D56" s="59">
        <v>0.30066545674531153</v>
      </c>
      <c r="E56" s="59">
        <v>2.4198427102238355E-2</v>
      </c>
      <c r="F56" s="59">
        <v>0.37749546279491836</v>
      </c>
      <c r="G56" s="59">
        <v>0.11736237144585603</v>
      </c>
      <c r="H56" s="59">
        <v>0.17120387174833623</v>
      </c>
    </row>
    <row r="57" spans="2:8" ht="20.100000000000001" customHeight="1" thickBot="1" x14ac:dyDescent="0.25">
      <c r="B57" s="4" t="s">
        <v>243</v>
      </c>
      <c r="C57" s="59">
        <v>7.6045627376425855E-3</v>
      </c>
      <c r="D57" s="59">
        <v>0.23954372623574144</v>
      </c>
      <c r="E57" s="59">
        <v>2.6615969581749048E-2</v>
      </c>
      <c r="F57" s="59">
        <v>0.41064638783269963</v>
      </c>
      <c r="G57" s="59">
        <v>0.14638783269961977</v>
      </c>
      <c r="H57" s="59">
        <v>0.1692015209125475</v>
      </c>
    </row>
    <row r="58" spans="2:8" ht="20.100000000000001" customHeight="1" thickBot="1" x14ac:dyDescent="0.25">
      <c r="B58" s="4" t="s">
        <v>244</v>
      </c>
      <c r="C58" s="59">
        <v>0</v>
      </c>
      <c r="D58" s="59">
        <v>0.36224489795918369</v>
      </c>
      <c r="E58" s="59">
        <v>1.020408163265306E-2</v>
      </c>
      <c r="F58" s="59">
        <v>0.37755102040816324</v>
      </c>
      <c r="G58" s="59">
        <v>0.1683673469387755</v>
      </c>
      <c r="H58" s="59">
        <v>8.1632653061224497E-2</v>
      </c>
    </row>
    <row r="59" spans="2:8" ht="20.100000000000001" customHeight="1" thickBot="1" x14ac:dyDescent="0.25">
      <c r="B59" s="4" t="s">
        <v>245</v>
      </c>
      <c r="C59" s="59">
        <v>2.9239766081871343E-3</v>
      </c>
      <c r="D59" s="59">
        <v>0.24853801169590642</v>
      </c>
      <c r="E59" s="59">
        <v>2.9239766081871343E-2</v>
      </c>
      <c r="F59" s="59">
        <v>0.40935672514619881</v>
      </c>
      <c r="G59" s="59">
        <v>0.26900584795321636</v>
      </c>
      <c r="H59" s="59">
        <v>4.0935672514619936E-2</v>
      </c>
    </row>
    <row r="60" spans="2:8" ht="20.100000000000001" customHeight="1" thickBot="1" x14ac:dyDescent="0.25">
      <c r="B60" s="4" t="s">
        <v>246</v>
      </c>
      <c r="C60" s="59">
        <v>7.9365079365079361E-3</v>
      </c>
      <c r="D60" s="59">
        <v>0.17573696145124718</v>
      </c>
      <c r="E60" s="59">
        <v>3.6281179138321996E-2</v>
      </c>
      <c r="F60" s="59">
        <v>0.34920634920634919</v>
      </c>
      <c r="G60" s="59">
        <v>0.20521541950113378</v>
      </c>
      <c r="H60" s="59">
        <v>0.22562358276643998</v>
      </c>
    </row>
    <row r="61" spans="2:8" ht="20.100000000000001" customHeight="1" thickBot="1" x14ac:dyDescent="0.25">
      <c r="B61" s="4" t="s">
        <v>247</v>
      </c>
      <c r="C61" s="59">
        <v>0</v>
      </c>
      <c r="D61" s="59">
        <v>0.30653266331658291</v>
      </c>
      <c r="E61" s="59">
        <v>0</v>
      </c>
      <c r="F61" s="59">
        <v>0.30653266331658291</v>
      </c>
      <c r="G61" s="59">
        <v>0.35175879396984927</v>
      </c>
      <c r="H61" s="59">
        <v>3.517587939698491E-2</v>
      </c>
    </row>
    <row r="62" spans="2:8" ht="20.100000000000001" customHeight="1" thickBot="1" x14ac:dyDescent="0.25">
      <c r="B62" s="7" t="s">
        <v>22</v>
      </c>
      <c r="C62" s="46">
        <v>9.9284121581973955E-3</v>
      </c>
      <c r="D62" s="46">
        <v>0.17150569182020889</v>
      </c>
      <c r="E62" s="46">
        <v>2.2532566600164301E-2</v>
      </c>
      <c r="F62" s="46">
        <v>0.39058795915972305</v>
      </c>
      <c r="G62" s="46">
        <v>0.18925008801783827</v>
      </c>
      <c r="H62" s="46">
        <v>0.21619528224386803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73" t="s">
        <v>51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8">
        <v>1217</v>
      </c>
      <c r="D11" s="18">
        <v>0</v>
      </c>
      <c r="E11" s="18">
        <v>0</v>
      </c>
      <c r="F11" s="18">
        <v>0</v>
      </c>
      <c r="G11" s="18">
        <v>561</v>
      </c>
      <c r="H11" s="18">
        <v>304</v>
      </c>
      <c r="I11" s="18">
        <v>82</v>
      </c>
      <c r="J11" s="18">
        <v>23</v>
      </c>
      <c r="K11" s="18">
        <v>3</v>
      </c>
      <c r="L11" s="18">
        <v>18</v>
      </c>
      <c r="M11" s="18">
        <v>40</v>
      </c>
      <c r="N11" s="18">
        <v>38</v>
      </c>
      <c r="O11" s="18">
        <v>11</v>
      </c>
      <c r="P11" s="18">
        <v>5</v>
      </c>
      <c r="Q11" s="18">
        <v>132</v>
      </c>
      <c r="R11" s="18">
        <v>0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00000000000001" customHeight="1" thickBot="1" x14ac:dyDescent="0.25">
      <c r="B12" s="4" t="s">
        <v>199</v>
      </c>
      <c r="C12" s="19">
        <v>1712</v>
      </c>
      <c r="D12" s="19">
        <v>1</v>
      </c>
      <c r="E12" s="19">
        <v>0</v>
      </c>
      <c r="F12" s="19">
        <v>0</v>
      </c>
      <c r="G12" s="19">
        <v>704</v>
      </c>
      <c r="H12" s="19">
        <v>253</v>
      </c>
      <c r="I12" s="19">
        <v>28</v>
      </c>
      <c r="J12" s="19">
        <v>177</v>
      </c>
      <c r="K12" s="19">
        <v>5</v>
      </c>
      <c r="L12" s="19">
        <v>41</v>
      </c>
      <c r="M12" s="19">
        <v>1</v>
      </c>
      <c r="N12" s="19">
        <v>0</v>
      </c>
      <c r="O12" s="19">
        <v>8</v>
      </c>
      <c r="P12" s="19">
        <v>115</v>
      </c>
      <c r="Q12" s="19">
        <v>349</v>
      </c>
      <c r="R12" s="19">
        <v>30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00000000000001" customHeight="1" thickBot="1" x14ac:dyDescent="0.25">
      <c r="B13" s="4" t="s">
        <v>200</v>
      </c>
      <c r="C13" s="19">
        <v>743</v>
      </c>
      <c r="D13" s="19">
        <v>0</v>
      </c>
      <c r="E13" s="19">
        <v>0</v>
      </c>
      <c r="F13" s="19">
        <v>0</v>
      </c>
      <c r="G13" s="19">
        <v>551</v>
      </c>
      <c r="H13" s="19">
        <v>95</v>
      </c>
      <c r="I13" s="19">
        <v>2</v>
      </c>
      <c r="J13" s="19">
        <v>9</v>
      </c>
      <c r="K13" s="19">
        <v>0</v>
      </c>
      <c r="L13" s="19">
        <v>0</v>
      </c>
      <c r="M13" s="19">
        <v>2</v>
      </c>
      <c r="N13" s="19">
        <v>0</v>
      </c>
      <c r="O13" s="19">
        <v>0</v>
      </c>
      <c r="P13" s="19">
        <v>45</v>
      </c>
      <c r="Q13" s="19">
        <v>32</v>
      </c>
      <c r="R13" s="19">
        <v>7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00000000000001" customHeight="1" thickBot="1" x14ac:dyDescent="0.25">
      <c r="B14" s="4" t="s">
        <v>201</v>
      </c>
      <c r="C14" s="19">
        <v>1269</v>
      </c>
      <c r="D14" s="19">
        <v>1</v>
      </c>
      <c r="E14" s="19">
        <v>0</v>
      </c>
      <c r="F14" s="19">
        <v>0</v>
      </c>
      <c r="G14" s="19">
        <v>752</v>
      </c>
      <c r="H14" s="19">
        <v>109</v>
      </c>
      <c r="I14" s="19">
        <v>74</v>
      </c>
      <c r="J14" s="19">
        <v>102</v>
      </c>
      <c r="K14" s="19">
        <v>10</v>
      </c>
      <c r="L14" s="19">
        <v>2</v>
      </c>
      <c r="M14" s="19">
        <v>2</v>
      </c>
      <c r="N14" s="19">
        <v>0</v>
      </c>
      <c r="O14" s="19">
        <v>5</v>
      </c>
      <c r="P14" s="19">
        <v>82</v>
      </c>
      <c r="Q14" s="19">
        <v>66</v>
      </c>
      <c r="R14" s="19">
        <v>64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00000000000001" customHeight="1" thickBot="1" x14ac:dyDescent="0.25">
      <c r="B15" s="4" t="s">
        <v>202</v>
      </c>
      <c r="C15" s="19">
        <v>647</v>
      </c>
      <c r="D15" s="19">
        <v>0</v>
      </c>
      <c r="E15" s="19">
        <v>0</v>
      </c>
      <c r="F15" s="19">
        <v>0</v>
      </c>
      <c r="G15" s="19">
        <v>289</v>
      </c>
      <c r="H15" s="19">
        <v>283</v>
      </c>
      <c r="I15" s="19">
        <v>4</v>
      </c>
      <c r="J15" s="19">
        <v>4</v>
      </c>
      <c r="K15" s="19">
        <v>0</v>
      </c>
      <c r="L15" s="19">
        <v>46</v>
      </c>
      <c r="M15" s="19">
        <v>0</v>
      </c>
      <c r="N15" s="19">
        <v>1</v>
      </c>
      <c r="O15" s="19">
        <v>0</v>
      </c>
      <c r="P15" s="19">
        <v>1</v>
      </c>
      <c r="Q15" s="19">
        <v>19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00000000000001" customHeight="1" thickBot="1" x14ac:dyDescent="0.25">
      <c r="B16" s="4" t="s">
        <v>203</v>
      </c>
      <c r="C16" s="19">
        <v>562</v>
      </c>
      <c r="D16" s="19">
        <v>0</v>
      </c>
      <c r="E16" s="19">
        <v>0</v>
      </c>
      <c r="F16" s="19">
        <v>0</v>
      </c>
      <c r="G16" s="19">
        <v>297</v>
      </c>
      <c r="H16" s="19">
        <v>47</v>
      </c>
      <c r="I16" s="19">
        <v>3</v>
      </c>
      <c r="J16" s="19">
        <v>18</v>
      </c>
      <c r="K16" s="19">
        <v>2</v>
      </c>
      <c r="L16" s="19">
        <v>8</v>
      </c>
      <c r="M16" s="19">
        <v>0</v>
      </c>
      <c r="N16" s="19">
        <v>0</v>
      </c>
      <c r="O16" s="19">
        <v>1</v>
      </c>
      <c r="P16" s="19">
        <v>53</v>
      </c>
      <c r="Q16" s="19">
        <v>82</v>
      </c>
      <c r="R16" s="19">
        <v>51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00000000000001" customHeight="1" thickBot="1" x14ac:dyDescent="0.25">
      <c r="B17" s="4" t="s">
        <v>204</v>
      </c>
      <c r="C17" s="19">
        <v>2587</v>
      </c>
      <c r="D17" s="19">
        <v>0</v>
      </c>
      <c r="E17" s="19">
        <v>0</v>
      </c>
      <c r="F17" s="19">
        <v>0</v>
      </c>
      <c r="G17" s="19">
        <v>1407</v>
      </c>
      <c r="H17" s="19">
        <v>540</v>
      </c>
      <c r="I17" s="19">
        <v>26</v>
      </c>
      <c r="J17" s="19">
        <v>39</v>
      </c>
      <c r="K17" s="19">
        <v>70</v>
      </c>
      <c r="L17" s="19">
        <v>38</v>
      </c>
      <c r="M17" s="19">
        <v>21</v>
      </c>
      <c r="N17" s="19">
        <v>4</v>
      </c>
      <c r="O17" s="19">
        <v>25</v>
      </c>
      <c r="P17" s="19">
        <v>81</v>
      </c>
      <c r="Q17" s="19">
        <v>285</v>
      </c>
      <c r="R17" s="19">
        <v>51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00000000000001" customHeight="1" thickBot="1" x14ac:dyDescent="0.25">
      <c r="B18" s="4" t="s">
        <v>205</v>
      </c>
      <c r="C18" s="19">
        <v>2458</v>
      </c>
      <c r="D18" s="19">
        <v>2</v>
      </c>
      <c r="E18" s="19">
        <v>0</v>
      </c>
      <c r="F18" s="19">
        <v>0</v>
      </c>
      <c r="G18" s="19">
        <v>1109</v>
      </c>
      <c r="H18" s="19">
        <v>404</v>
      </c>
      <c r="I18" s="19">
        <v>125</v>
      </c>
      <c r="J18" s="19">
        <v>151</v>
      </c>
      <c r="K18" s="19">
        <v>32</v>
      </c>
      <c r="L18" s="19">
        <v>92</v>
      </c>
      <c r="M18" s="19">
        <v>26</v>
      </c>
      <c r="N18" s="19">
        <v>14</v>
      </c>
      <c r="O18" s="19">
        <v>8</v>
      </c>
      <c r="P18" s="19">
        <v>131</v>
      </c>
      <c r="Q18" s="19">
        <v>248</v>
      </c>
      <c r="R18" s="19">
        <v>116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00000000000001" customHeight="1" thickBot="1" x14ac:dyDescent="0.25">
      <c r="B19" s="4" t="s">
        <v>206</v>
      </c>
      <c r="C19" s="19">
        <v>265</v>
      </c>
      <c r="D19" s="19">
        <v>0</v>
      </c>
      <c r="E19" s="19">
        <v>0</v>
      </c>
      <c r="F19" s="19">
        <v>0</v>
      </c>
      <c r="G19" s="19">
        <v>153</v>
      </c>
      <c r="H19" s="19">
        <v>55</v>
      </c>
      <c r="I19" s="19">
        <v>14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22</v>
      </c>
      <c r="Q19" s="19">
        <v>17</v>
      </c>
      <c r="R19" s="19">
        <v>4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00000000000001" customHeight="1" thickBot="1" x14ac:dyDescent="0.25">
      <c r="B20" s="4" t="s">
        <v>207</v>
      </c>
      <c r="C20" s="19">
        <v>82</v>
      </c>
      <c r="D20" s="19">
        <v>0</v>
      </c>
      <c r="E20" s="19">
        <v>0</v>
      </c>
      <c r="F20" s="19">
        <v>0</v>
      </c>
      <c r="G20" s="19">
        <v>30</v>
      </c>
      <c r="H20" s="19">
        <v>16</v>
      </c>
      <c r="I20" s="19">
        <v>28</v>
      </c>
      <c r="J20" s="19">
        <v>0</v>
      </c>
      <c r="K20" s="19">
        <v>0</v>
      </c>
      <c r="L20" s="19">
        <v>3</v>
      </c>
      <c r="M20" s="19">
        <v>0</v>
      </c>
      <c r="N20" s="19">
        <v>0</v>
      </c>
      <c r="O20" s="19">
        <v>0</v>
      </c>
      <c r="P20" s="19">
        <v>4</v>
      </c>
      <c r="Q20" s="19">
        <v>1</v>
      </c>
      <c r="R20" s="19">
        <v>0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00000000000001" customHeight="1" thickBot="1" x14ac:dyDescent="0.25">
      <c r="B21" s="4" t="s">
        <v>208</v>
      </c>
      <c r="C21" s="19">
        <v>1166</v>
      </c>
      <c r="D21" s="19">
        <v>0</v>
      </c>
      <c r="E21" s="19">
        <v>0</v>
      </c>
      <c r="F21" s="19">
        <v>0</v>
      </c>
      <c r="G21" s="19">
        <v>453</v>
      </c>
      <c r="H21" s="19">
        <v>99</v>
      </c>
      <c r="I21" s="19">
        <v>244</v>
      </c>
      <c r="J21" s="19">
        <v>68</v>
      </c>
      <c r="K21" s="19">
        <v>15</v>
      </c>
      <c r="L21" s="19">
        <v>25</v>
      </c>
      <c r="M21" s="19">
        <v>22</v>
      </c>
      <c r="N21" s="19">
        <v>19</v>
      </c>
      <c r="O21" s="19">
        <v>37</v>
      </c>
      <c r="P21" s="19">
        <v>89</v>
      </c>
      <c r="Q21" s="19">
        <v>78</v>
      </c>
      <c r="R21" s="19">
        <v>17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00000000000001" customHeight="1" thickBot="1" x14ac:dyDescent="0.25">
      <c r="B22" s="4" t="s">
        <v>209</v>
      </c>
      <c r="C22" s="19">
        <v>1118</v>
      </c>
      <c r="D22" s="19">
        <v>1</v>
      </c>
      <c r="E22" s="19">
        <v>0</v>
      </c>
      <c r="F22" s="19">
        <v>0</v>
      </c>
      <c r="G22" s="19">
        <v>474</v>
      </c>
      <c r="H22" s="19">
        <v>135</v>
      </c>
      <c r="I22" s="19">
        <v>12</v>
      </c>
      <c r="J22" s="19">
        <v>80</v>
      </c>
      <c r="K22" s="19">
        <v>16</v>
      </c>
      <c r="L22" s="19">
        <v>6</v>
      </c>
      <c r="M22" s="19">
        <v>1</v>
      </c>
      <c r="N22" s="19">
        <v>2</v>
      </c>
      <c r="O22" s="19">
        <v>117</v>
      </c>
      <c r="P22" s="19">
        <v>74</v>
      </c>
      <c r="Q22" s="19">
        <v>152</v>
      </c>
      <c r="R22" s="19">
        <v>48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00000000000001" customHeight="1" thickBot="1" x14ac:dyDescent="0.25">
      <c r="B23" s="4" t="s">
        <v>210</v>
      </c>
      <c r="C23" s="19">
        <v>2474</v>
      </c>
      <c r="D23" s="19">
        <v>0</v>
      </c>
      <c r="E23" s="19">
        <v>0</v>
      </c>
      <c r="F23" s="19">
        <v>0</v>
      </c>
      <c r="G23" s="19">
        <v>1071</v>
      </c>
      <c r="H23" s="19">
        <v>453</v>
      </c>
      <c r="I23" s="19">
        <v>119</v>
      </c>
      <c r="J23" s="19">
        <v>193</v>
      </c>
      <c r="K23" s="19">
        <v>49</v>
      </c>
      <c r="L23" s="19">
        <v>68</v>
      </c>
      <c r="M23" s="19">
        <v>77</v>
      </c>
      <c r="N23" s="19">
        <v>19</v>
      </c>
      <c r="O23" s="19">
        <v>82</v>
      </c>
      <c r="P23" s="19">
        <v>155</v>
      </c>
      <c r="Q23" s="19">
        <v>124</v>
      </c>
      <c r="R23" s="19">
        <v>64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00000000000001" customHeight="1" thickBot="1" x14ac:dyDescent="0.25">
      <c r="B24" s="4" t="s">
        <v>211</v>
      </c>
      <c r="C24" s="19">
        <v>1792</v>
      </c>
      <c r="D24" s="19">
        <v>0</v>
      </c>
      <c r="E24" s="19">
        <v>0</v>
      </c>
      <c r="F24" s="19">
        <v>0</v>
      </c>
      <c r="G24" s="19">
        <v>786</v>
      </c>
      <c r="H24" s="19">
        <v>319</v>
      </c>
      <c r="I24" s="19">
        <v>50</v>
      </c>
      <c r="J24" s="19">
        <v>177</v>
      </c>
      <c r="K24" s="19">
        <v>29</v>
      </c>
      <c r="L24" s="19">
        <v>76</v>
      </c>
      <c r="M24" s="19">
        <v>17</v>
      </c>
      <c r="N24" s="19">
        <v>3</v>
      </c>
      <c r="O24" s="19">
        <v>10</v>
      </c>
      <c r="P24" s="19">
        <v>228</v>
      </c>
      <c r="Q24" s="19">
        <v>53</v>
      </c>
      <c r="R24" s="19">
        <v>44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00000000000001" customHeight="1" thickBot="1" x14ac:dyDescent="0.25">
      <c r="B25" s="4" t="s">
        <v>212</v>
      </c>
      <c r="C25" s="19">
        <v>1454</v>
      </c>
      <c r="D25" s="19">
        <v>1</v>
      </c>
      <c r="E25" s="19">
        <v>0</v>
      </c>
      <c r="F25" s="19">
        <v>0</v>
      </c>
      <c r="G25" s="19">
        <v>926</v>
      </c>
      <c r="H25" s="19">
        <v>177</v>
      </c>
      <c r="I25" s="19">
        <v>89</v>
      </c>
      <c r="J25" s="19">
        <v>61</v>
      </c>
      <c r="K25" s="19">
        <v>7</v>
      </c>
      <c r="L25" s="19">
        <v>8</v>
      </c>
      <c r="M25" s="19">
        <v>1</v>
      </c>
      <c r="N25" s="19">
        <v>3</v>
      </c>
      <c r="O25" s="19">
        <v>2</v>
      </c>
      <c r="P25" s="19">
        <v>25</v>
      </c>
      <c r="Q25" s="19">
        <v>81</v>
      </c>
      <c r="R25" s="19">
        <v>73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00000000000001" customHeight="1" thickBot="1" x14ac:dyDescent="0.25">
      <c r="B26" s="5" t="s">
        <v>213</v>
      </c>
      <c r="C26" s="27">
        <v>719</v>
      </c>
      <c r="D26" s="27">
        <v>0</v>
      </c>
      <c r="E26" s="27">
        <v>0</v>
      </c>
      <c r="F26" s="27">
        <v>0</v>
      </c>
      <c r="G26" s="27">
        <v>350</v>
      </c>
      <c r="H26" s="27">
        <v>243</v>
      </c>
      <c r="I26" s="27">
        <v>0</v>
      </c>
      <c r="J26" s="27">
        <v>28</v>
      </c>
      <c r="K26" s="27">
        <v>2</v>
      </c>
      <c r="L26" s="27">
        <v>2</v>
      </c>
      <c r="M26" s="27">
        <v>0</v>
      </c>
      <c r="N26" s="27">
        <v>1</v>
      </c>
      <c r="O26" s="27">
        <v>0</v>
      </c>
      <c r="P26" s="27">
        <v>82</v>
      </c>
      <c r="Q26" s="27">
        <v>10</v>
      </c>
      <c r="R26" s="27">
        <v>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00000000000001" customHeight="1" thickBot="1" x14ac:dyDescent="0.25">
      <c r="B27" s="6" t="s">
        <v>214</v>
      </c>
      <c r="C27" s="29">
        <v>146</v>
      </c>
      <c r="D27" s="29">
        <v>0</v>
      </c>
      <c r="E27" s="29">
        <v>0</v>
      </c>
      <c r="F27" s="29">
        <v>0</v>
      </c>
      <c r="G27" s="29">
        <v>76</v>
      </c>
      <c r="H27" s="29">
        <v>26</v>
      </c>
      <c r="I27" s="29">
        <v>2</v>
      </c>
      <c r="J27" s="29">
        <v>5</v>
      </c>
      <c r="K27" s="29">
        <v>0</v>
      </c>
      <c r="L27" s="29">
        <v>0</v>
      </c>
      <c r="M27" s="29">
        <v>0</v>
      </c>
      <c r="N27" s="29">
        <v>0</v>
      </c>
      <c r="O27" s="29">
        <v>1</v>
      </c>
      <c r="P27" s="29">
        <v>0</v>
      </c>
      <c r="Q27" s="29">
        <v>22</v>
      </c>
      <c r="R27" s="29">
        <v>14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00000000000001" customHeight="1" thickBot="1" x14ac:dyDescent="0.25">
      <c r="B28" s="4" t="s">
        <v>215</v>
      </c>
      <c r="C28" s="29">
        <v>398</v>
      </c>
      <c r="D28" s="29">
        <v>0</v>
      </c>
      <c r="E28" s="29">
        <v>0</v>
      </c>
      <c r="F28" s="29">
        <v>0</v>
      </c>
      <c r="G28" s="29">
        <v>206</v>
      </c>
      <c r="H28" s="29">
        <v>64</v>
      </c>
      <c r="I28" s="29">
        <v>26</v>
      </c>
      <c r="J28" s="29">
        <v>4</v>
      </c>
      <c r="K28" s="29">
        <v>3</v>
      </c>
      <c r="L28" s="29">
        <v>1</v>
      </c>
      <c r="M28" s="29">
        <v>6</v>
      </c>
      <c r="N28" s="29">
        <v>45</v>
      </c>
      <c r="O28" s="29">
        <v>0</v>
      </c>
      <c r="P28" s="29">
        <v>17</v>
      </c>
      <c r="Q28" s="29">
        <v>26</v>
      </c>
      <c r="R28" s="29">
        <v>0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00000000000001" customHeight="1" thickBot="1" x14ac:dyDescent="0.25">
      <c r="B29" s="4" t="s">
        <v>216</v>
      </c>
      <c r="C29" s="28">
        <v>413</v>
      </c>
      <c r="D29" s="28">
        <v>0</v>
      </c>
      <c r="E29" s="28">
        <v>0</v>
      </c>
      <c r="F29" s="28">
        <v>0</v>
      </c>
      <c r="G29" s="28">
        <v>88</v>
      </c>
      <c r="H29" s="28">
        <v>138</v>
      </c>
      <c r="I29" s="28">
        <v>30</v>
      </c>
      <c r="J29" s="28">
        <v>19</v>
      </c>
      <c r="K29" s="28">
        <v>28</v>
      </c>
      <c r="L29" s="28">
        <v>20</v>
      </c>
      <c r="M29" s="28">
        <v>8</v>
      </c>
      <c r="N29" s="28">
        <v>0</v>
      </c>
      <c r="O29" s="28">
        <v>6</v>
      </c>
      <c r="P29" s="28">
        <v>54</v>
      </c>
      <c r="Q29" s="28">
        <v>21</v>
      </c>
      <c r="R29" s="28">
        <v>1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00000000000001" customHeight="1" thickBot="1" x14ac:dyDescent="0.25">
      <c r="B30" s="4" t="s">
        <v>217</v>
      </c>
      <c r="C30" s="19">
        <v>89</v>
      </c>
      <c r="D30" s="19">
        <v>0</v>
      </c>
      <c r="E30" s="19">
        <v>0</v>
      </c>
      <c r="F30" s="19">
        <v>0</v>
      </c>
      <c r="G30" s="19">
        <v>77</v>
      </c>
      <c r="H30" s="19">
        <v>10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1</v>
      </c>
      <c r="R30" s="19">
        <v>1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00000000000001" customHeight="1" thickBot="1" x14ac:dyDescent="0.25">
      <c r="B31" s="4" t="s">
        <v>218</v>
      </c>
      <c r="C31" s="19">
        <v>136</v>
      </c>
      <c r="D31" s="19">
        <v>0</v>
      </c>
      <c r="E31" s="19">
        <v>0</v>
      </c>
      <c r="F31" s="19">
        <v>0</v>
      </c>
      <c r="G31" s="19">
        <v>73</v>
      </c>
      <c r="H31" s="19">
        <v>24</v>
      </c>
      <c r="I31" s="19">
        <v>2</v>
      </c>
      <c r="J31" s="19">
        <v>19</v>
      </c>
      <c r="K31" s="19">
        <v>0</v>
      </c>
      <c r="L31" s="19">
        <v>0</v>
      </c>
      <c r="M31" s="19">
        <v>0</v>
      </c>
      <c r="N31" s="19">
        <v>0</v>
      </c>
      <c r="O31" s="19">
        <v>1</v>
      </c>
      <c r="P31" s="19">
        <v>11</v>
      </c>
      <c r="Q31" s="19">
        <v>2</v>
      </c>
      <c r="R31" s="19">
        <v>4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00000000000001" customHeight="1" thickBot="1" x14ac:dyDescent="0.25">
      <c r="B32" s="4" t="s">
        <v>219</v>
      </c>
      <c r="C32" s="19">
        <v>114</v>
      </c>
      <c r="D32" s="19">
        <v>1</v>
      </c>
      <c r="E32" s="19">
        <v>0</v>
      </c>
      <c r="F32" s="19">
        <v>0</v>
      </c>
      <c r="G32" s="19">
        <v>24</v>
      </c>
      <c r="H32" s="19">
        <v>85</v>
      </c>
      <c r="I32" s="19">
        <v>0</v>
      </c>
      <c r="J32" s="19">
        <v>0</v>
      </c>
      <c r="K32" s="19">
        <v>2</v>
      </c>
      <c r="L32" s="19">
        <v>0</v>
      </c>
      <c r="M32" s="19">
        <v>0</v>
      </c>
      <c r="N32" s="19">
        <v>0</v>
      </c>
      <c r="O32" s="19">
        <v>0</v>
      </c>
      <c r="P32" s="19">
        <v>2</v>
      </c>
      <c r="Q32" s="19">
        <v>0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00000000000001" customHeight="1" thickBot="1" x14ac:dyDescent="0.25">
      <c r="B33" s="4" t="s">
        <v>220</v>
      </c>
      <c r="C33" s="19">
        <v>70</v>
      </c>
      <c r="D33" s="19">
        <v>0</v>
      </c>
      <c r="E33" s="19">
        <v>0</v>
      </c>
      <c r="F33" s="19">
        <v>0</v>
      </c>
      <c r="G33" s="19">
        <v>21</v>
      </c>
      <c r="H33" s="19">
        <v>25</v>
      </c>
      <c r="I33" s="19">
        <v>0</v>
      </c>
      <c r="J33" s="19">
        <v>8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5</v>
      </c>
      <c r="Q33" s="19">
        <v>10</v>
      </c>
      <c r="R33" s="19">
        <v>1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00000000000001" customHeight="1" thickBot="1" x14ac:dyDescent="0.25">
      <c r="B34" s="4" t="s">
        <v>221</v>
      </c>
      <c r="C34" s="19">
        <v>389</v>
      </c>
      <c r="D34" s="19">
        <v>0</v>
      </c>
      <c r="E34" s="19">
        <v>0</v>
      </c>
      <c r="F34" s="19">
        <v>0</v>
      </c>
      <c r="G34" s="19">
        <v>215</v>
      </c>
      <c r="H34" s="19">
        <v>58</v>
      </c>
      <c r="I34" s="19">
        <v>0</v>
      </c>
      <c r="J34" s="19">
        <v>8</v>
      </c>
      <c r="K34" s="19">
        <v>0</v>
      </c>
      <c r="L34" s="19">
        <v>15</v>
      </c>
      <c r="M34" s="19">
        <v>0</v>
      </c>
      <c r="N34" s="19">
        <v>3</v>
      </c>
      <c r="O34" s="19">
        <v>17</v>
      </c>
      <c r="P34" s="19">
        <v>25</v>
      </c>
      <c r="Q34" s="19">
        <v>48</v>
      </c>
      <c r="R34" s="19">
        <v>0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00000000000001" customHeight="1" thickBot="1" x14ac:dyDescent="0.25">
      <c r="B35" s="4" t="s">
        <v>222</v>
      </c>
      <c r="C35" s="19">
        <v>149</v>
      </c>
      <c r="D35" s="19">
        <v>0</v>
      </c>
      <c r="E35" s="19">
        <v>0</v>
      </c>
      <c r="F35" s="19">
        <v>0</v>
      </c>
      <c r="G35" s="19">
        <v>33</v>
      </c>
      <c r="H35" s="19">
        <v>79</v>
      </c>
      <c r="I35" s="19">
        <v>11</v>
      </c>
      <c r="J35" s="19">
        <v>6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16</v>
      </c>
      <c r="R35" s="19">
        <v>4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00000000000001" customHeight="1" thickBot="1" x14ac:dyDescent="0.25">
      <c r="B36" s="4" t="s">
        <v>223</v>
      </c>
      <c r="C36" s="19">
        <v>341</v>
      </c>
      <c r="D36" s="19">
        <v>0</v>
      </c>
      <c r="E36" s="19">
        <v>0</v>
      </c>
      <c r="F36" s="19">
        <v>0</v>
      </c>
      <c r="G36" s="19">
        <v>129</v>
      </c>
      <c r="H36" s="19">
        <v>108</v>
      </c>
      <c r="I36" s="19">
        <v>17</v>
      </c>
      <c r="J36" s="19">
        <v>6</v>
      </c>
      <c r="K36" s="19">
        <v>8</v>
      </c>
      <c r="L36" s="19">
        <v>0</v>
      </c>
      <c r="M36" s="19">
        <v>0</v>
      </c>
      <c r="N36" s="19">
        <v>0</v>
      </c>
      <c r="O36" s="19">
        <v>5</v>
      </c>
      <c r="P36" s="19">
        <v>9</v>
      </c>
      <c r="Q36" s="19">
        <v>45</v>
      </c>
      <c r="R36" s="19">
        <v>14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00000000000001" customHeight="1" thickBot="1" x14ac:dyDescent="0.25">
      <c r="B37" s="4" t="s">
        <v>224</v>
      </c>
      <c r="C37" s="19">
        <v>594</v>
      </c>
      <c r="D37" s="19">
        <v>0</v>
      </c>
      <c r="E37" s="19">
        <v>0</v>
      </c>
      <c r="F37" s="19">
        <v>0</v>
      </c>
      <c r="G37" s="19">
        <v>334</v>
      </c>
      <c r="H37" s="19">
        <v>90</v>
      </c>
      <c r="I37" s="19">
        <v>26</v>
      </c>
      <c r="J37" s="19">
        <v>22</v>
      </c>
      <c r="K37" s="19">
        <v>7</v>
      </c>
      <c r="L37" s="19">
        <v>3</v>
      </c>
      <c r="M37" s="19">
        <v>1</v>
      </c>
      <c r="N37" s="19">
        <v>2</v>
      </c>
      <c r="O37" s="19">
        <v>0</v>
      </c>
      <c r="P37" s="19">
        <v>43</v>
      </c>
      <c r="Q37" s="19">
        <v>50</v>
      </c>
      <c r="R37" s="19">
        <v>16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00000000000001" customHeight="1" thickBot="1" x14ac:dyDescent="0.25">
      <c r="B38" s="4" t="s">
        <v>225</v>
      </c>
      <c r="C38" s="19">
        <v>193</v>
      </c>
      <c r="D38" s="19">
        <v>0</v>
      </c>
      <c r="E38" s="19">
        <v>0</v>
      </c>
      <c r="F38" s="19">
        <v>0</v>
      </c>
      <c r="G38" s="19">
        <v>96</v>
      </c>
      <c r="H38" s="19">
        <v>33</v>
      </c>
      <c r="I38" s="19">
        <v>9</v>
      </c>
      <c r="J38" s="19">
        <v>3</v>
      </c>
      <c r="K38" s="19">
        <v>1</v>
      </c>
      <c r="L38" s="19">
        <v>0</v>
      </c>
      <c r="M38" s="19">
        <v>0</v>
      </c>
      <c r="N38" s="19">
        <v>2</v>
      </c>
      <c r="O38" s="19">
        <v>1</v>
      </c>
      <c r="P38" s="19">
        <v>10</v>
      </c>
      <c r="Q38" s="19">
        <v>36</v>
      </c>
      <c r="R38" s="19">
        <v>2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00000000000001" customHeight="1" thickBot="1" x14ac:dyDescent="0.25">
      <c r="B39" s="4" t="s">
        <v>226</v>
      </c>
      <c r="C39" s="19">
        <v>215</v>
      </c>
      <c r="D39" s="19">
        <v>0</v>
      </c>
      <c r="E39" s="19">
        <v>0</v>
      </c>
      <c r="F39" s="19">
        <v>0</v>
      </c>
      <c r="G39" s="19">
        <v>112</v>
      </c>
      <c r="H39" s="19">
        <v>58</v>
      </c>
      <c r="I39" s="19">
        <v>2</v>
      </c>
      <c r="J39" s="19">
        <v>3</v>
      </c>
      <c r="K39" s="19">
        <v>0</v>
      </c>
      <c r="L39" s="19">
        <v>0</v>
      </c>
      <c r="M39" s="19">
        <v>0</v>
      </c>
      <c r="N39" s="19">
        <v>4</v>
      </c>
      <c r="O39" s="19">
        <v>0</v>
      </c>
      <c r="P39" s="19">
        <v>10</v>
      </c>
      <c r="Q39" s="19">
        <v>19</v>
      </c>
      <c r="R39" s="19">
        <v>7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00000000000001" customHeight="1" thickBot="1" x14ac:dyDescent="0.25">
      <c r="B40" s="4" t="s">
        <v>227</v>
      </c>
      <c r="C40" s="19">
        <v>715</v>
      </c>
      <c r="D40" s="19">
        <v>0</v>
      </c>
      <c r="E40" s="19">
        <v>0</v>
      </c>
      <c r="F40" s="19">
        <v>0</v>
      </c>
      <c r="G40" s="19">
        <v>220</v>
      </c>
      <c r="H40" s="19">
        <v>263</v>
      </c>
      <c r="I40" s="19">
        <v>12</v>
      </c>
      <c r="J40" s="19">
        <v>30</v>
      </c>
      <c r="K40" s="19">
        <v>6</v>
      </c>
      <c r="L40" s="19">
        <v>3</v>
      </c>
      <c r="M40" s="19">
        <v>2</v>
      </c>
      <c r="N40" s="19">
        <v>0</v>
      </c>
      <c r="O40" s="19">
        <v>0</v>
      </c>
      <c r="P40" s="19">
        <v>42</v>
      </c>
      <c r="Q40" s="19">
        <v>105</v>
      </c>
      <c r="R40" s="19">
        <v>32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00000000000001" customHeight="1" thickBot="1" x14ac:dyDescent="0.25">
      <c r="B41" s="4" t="s">
        <v>228</v>
      </c>
      <c r="C41" s="19">
        <v>6326</v>
      </c>
      <c r="D41" s="19">
        <v>6</v>
      </c>
      <c r="E41" s="19">
        <v>0</v>
      </c>
      <c r="F41" s="19">
        <v>0</v>
      </c>
      <c r="G41" s="19">
        <v>3107</v>
      </c>
      <c r="H41" s="19">
        <v>693</v>
      </c>
      <c r="I41" s="19">
        <v>383</v>
      </c>
      <c r="J41" s="19">
        <v>511</v>
      </c>
      <c r="K41" s="19">
        <v>226</v>
      </c>
      <c r="L41" s="19">
        <v>105</v>
      </c>
      <c r="M41" s="19">
        <v>76</v>
      </c>
      <c r="N41" s="19">
        <v>42</v>
      </c>
      <c r="O41" s="19">
        <v>23</v>
      </c>
      <c r="P41" s="19">
        <v>358</v>
      </c>
      <c r="Q41" s="19">
        <v>456</v>
      </c>
      <c r="R41" s="19">
        <v>340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00000000000001" customHeight="1" thickBot="1" x14ac:dyDescent="0.25">
      <c r="B42" s="4" t="s">
        <v>229</v>
      </c>
      <c r="C42" s="19">
        <v>817</v>
      </c>
      <c r="D42" s="19">
        <v>0</v>
      </c>
      <c r="E42" s="19">
        <v>0</v>
      </c>
      <c r="F42" s="19">
        <v>0</v>
      </c>
      <c r="G42" s="19">
        <v>380</v>
      </c>
      <c r="H42" s="19">
        <v>132</v>
      </c>
      <c r="I42" s="19">
        <v>76</v>
      </c>
      <c r="J42" s="19">
        <v>25</v>
      </c>
      <c r="K42" s="19">
        <v>4</v>
      </c>
      <c r="L42" s="19">
        <v>3</v>
      </c>
      <c r="M42" s="19">
        <v>0</v>
      </c>
      <c r="N42" s="19">
        <v>0</v>
      </c>
      <c r="O42" s="19">
        <v>23</v>
      </c>
      <c r="P42" s="19">
        <v>48</v>
      </c>
      <c r="Q42" s="19">
        <v>72</v>
      </c>
      <c r="R42" s="19">
        <v>54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00000000000001" customHeight="1" thickBot="1" x14ac:dyDescent="0.25">
      <c r="B43" s="4" t="s">
        <v>230</v>
      </c>
      <c r="C43" s="19">
        <v>631</v>
      </c>
      <c r="D43" s="19">
        <v>1</v>
      </c>
      <c r="E43" s="19">
        <v>0</v>
      </c>
      <c r="F43" s="19">
        <v>0</v>
      </c>
      <c r="G43" s="19">
        <v>274</v>
      </c>
      <c r="H43" s="19">
        <v>160</v>
      </c>
      <c r="I43" s="19">
        <v>4</v>
      </c>
      <c r="J43" s="19">
        <v>9</v>
      </c>
      <c r="K43" s="19">
        <v>47</v>
      </c>
      <c r="L43" s="19">
        <v>19</v>
      </c>
      <c r="M43" s="19">
        <v>2</v>
      </c>
      <c r="N43" s="19">
        <v>4</v>
      </c>
      <c r="O43" s="19">
        <v>9</v>
      </c>
      <c r="P43" s="19">
        <v>61</v>
      </c>
      <c r="Q43" s="19">
        <v>32</v>
      </c>
      <c r="R43" s="19">
        <v>9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00000000000001" customHeight="1" thickBot="1" x14ac:dyDescent="0.25">
      <c r="B44" s="4" t="s">
        <v>231</v>
      </c>
      <c r="C44" s="19">
        <v>1070</v>
      </c>
      <c r="D44" s="19">
        <v>1</v>
      </c>
      <c r="E44" s="19">
        <v>0</v>
      </c>
      <c r="F44" s="19">
        <v>0</v>
      </c>
      <c r="G44" s="19">
        <v>681</v>
      </c>
      <c r="H44" s="19">
        <v>58</v>
      </c>
      <c r="I44" s="19">
        <v>79</v>
      </c>
      <c r="J44" s="19">
        <v>30</v>
      </c>
      <c r="K44" s="19">
        <v>29</v>
      </c>
      <c r="L44" s="19">
        <v>33</v>
      </c>
      <c r="M44" s="19">
        <v>15</v>
      </c>
      <c r="N44" s="19">
        <v>4</v>
      </c>
      <c r="O44" s="19">
        <v>2</v>
      </c>
      <c r="P44" s="19">
        <v>70</v>
      </c>
      <c r="Q44" s="19">
        <v>62</v>
      </c>
      <c r="R44" s="19">
        <v>6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00000000000001" customHeight="1" thickBot="1" x14ac:dyDescent="0.25">
      <c r="B45" s="4" t="s">
        <v>232</v>
      </c>
      <c r="C45" s="19">
        <v>3451</v>
      </c>
      <c r="D45" s="19">
        <v>0</v>
      </c>
      <c r="E45" s="19">
        <v>0</v>
      </c>
      <c r="F45" s="19">
        <v>0</v>
      </c>
      <c r="G45" s="19">
        <v>1672</v>
      </c>
      <c r="H45" s="19">
        <v>629</v>
      </c>
      <c r="I45" s="19">
        <v>179</v>
      </c>
      <c r="J45" s="19">
        <v>105</v>
      </c>
      <c r="K45" s="19">
        <v>109</v>
      </c>
      <c r="L45" s="19">
        <v>101</v>
      </c>
      <c r="M45" s="19">
        <v>31</v>
      </c>
      <c r="N45" s="19">
        <v>17</v>
      </c>
      <c r="O45" s="19">
        <v>13</v>
      </c>
      <c r="P45" s="19">
        <v>246</v>
      </c>
      <c r="Q45" s="19">
        <v>217</v>
      </c>
      <c r="R45" s="19">
        <v>132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00000000000001" customHeight="1" thickBot="1" x14ac:dyDescent="0.25">
      <c r="B46" s="4" t="s">
        <v>233</v>
      </c>
      <c r="C46" s="19">
        <v>915</v>
      </c>
      <c r="D46" s="19">
        <v>0</v>
      </c>
      <c r="E46" s="19">
        <v>0</v>
      </c>
      <c r="F46" s="19">
        <v>0</v>
      </c>
      <c r="G46" s="19">
        <v>446</v>
      </c>
      <c r="H46" s="19">
        <v>229</v>
      </c>
      <c r="I46" s="19">
        <v>47</v>
      </c>
      <c r="J46" s="19">
        <v>30</v>
      </c>
      <c r="K46" s="19">
        <v>2</v>
      </c>
      <c r="L46" s="19">
        <v>0</v>
      </c>
      <c r="M46" s="19">
        <v>1</v>
      </c>
      <c r="N46" s="19">
        <v>0</v>
      </c>
      <c r="O46" s="19">
        <v>0</v>
      </c>
      <c r="P46" s="19">
        <v>100</v>
      </c>
      <c r="Q46" s="19">
        <v>59</v>
      </c>
      <c r="R46" s="19">
        <v>1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00000000000001" customHeight="1" thickBot="1" x14ac:dyDescent="0.25">
      <c r="B47" s="4" t="s">
        <v>234</v>
      </c>
      <c r="C47" s="19">
        <v>3815</v>
      </c>
      <c r="D47" s="19">
        <v>0</v>
      </c>
      <c r="E47" s="19">
        <v>0</v>
      </c>
      <c r="F47" s="19">
        <v>0</v>
      </c>
      <c r="G47" s="19">
        <v>1884</v>
      </c>
      <c r="H47" s="19">
        <v>794</v>
      </c>
      <c r="I47" s="19">
        <v>241</v>
      </c>
      <c r="J47" s="19">
        <v>158</v>
      </c>
      <c r="K47" s="19">
        <v>23</v>
      </c>
      <c r="L47" s="19">
        <v>26</v>
      </c>
      <c r="M47" s="19">
        <v>6</v>
      </c>
      <c r="N47" s="19">
        <v>1</v>
      </c>
      <c r="O47" s="19">
        <v>16</v>
      </c>
      <c r="P47" s="19">
        <v>198</v>
      </c>
      <c r="Q47" s="19">
        <v>347</v>
      </c>
      <c r="R47" s="19">
        <v>121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00000000000001" customHeight="1" thickBot="1" x14ac:dyDescent="0.25">
      <c r="B48" s="4" t="s">
        <v>235</v>
      </c>
      <c r="C48" s="19">
        <v>568</v>
      </c>
      <c r="D48" s="19">
        <v>1</v>
      </c>
      <c r="E48" s="19">
        <v>0</v>
      </c>
      <c r="F48" s="19">
        <v>0</v>
      </c>
      <c r="G48" s="19">
        <v>182</v>
      </c>
      <c r="H48" s="19">
        <v>183</v>
      </c>
      <c r="I48" s="19">
        <v>46</v>
      </c>
      <c r="J48" s="19">
        <v>25</v>
      </c>
      <c r="K48" s="19">
        <v>4</v>
      </c>
      <c r="L48" s="19">
        <v>8</v>
      </c>
      <c r="M48" s="19">
        <v>3</v>
      </c>
      <c r="N48" s="19">
        <v>3</v>
      </c>
      <c r="O48" s="19">
        <v>2</v>
      </c>
      <c r="P48" s="19">
        <v>41</v>
      </c>
      <c r="Q48" s="19">
        <v>53</v>
      </c>
      <c r="R48" s="19">
        <v>17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00000000000001" customHeight="1" thickBot="1" x14ac:dyDescent="0.25">
      <c r="B49" s="4" t="s">
        <v>236</v>
      </c>
      <c r="C49" s="19">
        <v>454</v>
      </c>
      <c r="D49" s="19">
        <v>0</v>
      </c>
      <c r="E49" s="19">
        <v>0</v>
      </c>
      <c r="F49" s="19">
        <v>0</v>
      </c>
      <c r="G49" s="19">
        <v>200</v>
      </c>
      <c r="H49" s="19">
        <v>70</v>
      </c>
      <c r="I49" s="19">
        <v>62</v>
      </c>
      <c r="J49" s="19">
        <v>2</v>
      </c>
      <c r="K49" s="19">
        <v>15</v>
      </c>
      <c r="L49" s="19">
        <v>5</v>
      </c>
      <c r="M49" s="19">
        <v>5</v>
      </c>
      <c r="N49" s="19">
        <v>5</v>
      </c>
      <c r="O49" s="19">
        <v>30</v>
      </c>
      <c r="P49" s="19">
        <v>20</v>
      </c>
      <c r="Q49" s="19">
        <v>40</v>
      </c>
      <c r="R49" s="19">
        <v>0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00000000000001" customHeight="1" thickBot="1" x14ac:dyDescent="0.25">
      <c r="B50" s="4" t="s">
        <v>237</v>
      </c>
      <c r="C50" s="19">
        <v>705</v>
      </c>
      <c r="D50" s="19">
        <v>0</v>
      </c>
      <c r="E50" s="19">
        <v>0</v>
      </c>
      <c r="F50" s="19">
        <v>0</v>
      </c>
      <c r="G50" s="19">
        <v>341</v>
      </c>
      <c r="H50" s="19">
        <v>178</v>
      </c>
      <c r="I50" s="19">
        <v>36</v>
      </c>
      <c r="J50" s="19">
        <v>7</v>
      </c>
      <c r="K50" s="19">
        <v>0</v>
      </c>
      <c r="L50" s="19">
        <v>14</v>
      </c>
      <c r="M50" s="19">
        <v>0</v>
      </c>
      <c r="N50" s="19">
        <v>0</v>
      </c>
      <c r="O50" s="19">
        <v>0</v>
      </c>
      <c r="P50" s="19">
        <v>28</v>
      </c>
      <c r="Q50" s="19">
        <v>55</v>
      </c>
      <c r="R50" s="19">
        <v>46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00000000000001" customHeight="1" thickBot="1" x14ac:dyDescent="0.25">
      <c r="B51" s="4" t="s">
        <v>238</v>
      </c>
      <c r="C51" s="19">
        <v>235</v>
      </c>
      <c r="D51" s="19">
        <v>0</v>
      </c>
      <c r="E51" s="19">
        <v>0</v>
      </c>
      <c r="F51" s="19">
        <v>0</v>
      </c>
      <c r="G51" s="19">
        <v>182</v>
      </c>
      <c r="H51" s="19">
        <v>26</v>
      </c>
      <c r="I51" s="19">
        <v>2</v>
      </c>
      <c r="J51" s="19">
        <v>0</v>
      </c>
      <c r="K51" s="19">
        <v>1</v>
      </c>
      <c r="L51" s="19">
        <v>4</v>
      </c>
      <c r="M51" s="19">
        <v>0</v>
      </c>
      <c r="N51" s="19">
        <v>0</v>
      </c>
      <c r="O51" s="19">
        <v>0</v>
      </c>
      <c r="P51" s="19">
        <v>2</v>
      </c>
      <c r="Q51" s="19">
        <v>15</v>
      </c>
      <c r="R51" s="19">
        <v>3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00000000000001" customHeight="1" thickBot="1" x14ac:dyDescent="0.25">
      <c r="B52" s="4" t="s">
        <v>239</v>
      </c>
      <c r="C52" s="19">
        <v>243</v>
      </c>
      <c r="D52" s="19">
        <v>0</v>
      </c>
      <c r="E52" s="19">
        <v>0</v>
      </c>
      <c r="F52" s="19">
        <v>0</v>
      </c>
      <c r="G52" s="19">
        <v>96</v>
      </c>
      <c r="H52" s="19">
        <v>47</v>
      </c>
      <c r="I52" s="19">
        <v>1</v>
      </c>
      <c r="J52" s="19">
        <v>44</v>
      </c>
      <c r="K52" s="19">
        <v>0</v>
      </c>
      <c r="L52" s="19">
        <v>3</v>
      </c>
      <c r="M52" s="19">
        <v>0</v>
      </c>
      <c r="N52" s="19">
        <v>0</v>
      </c>
      <c r="O52" s="19">
        <v>0</v>
      </c>
      <c r="P52" s="19">
        <v>3</v>
      </c>
      <c r="Q52" s="19">
        <v>49</v>
      </c>
      <c r="R52" s="19">
        <v>0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00000000000001" customHeight="1" thickBot="1" x14ac:dyDescent="0.25">
      <c r="B53" s="4" t="s">
        <v>240</v>
      </c>
      <c r="C53" s="19">
        <v>799</v>
      </c>
      <c r="D53" s="19">
        <v>0</v>
      </c>
      <c r="E53" s="19">
        <v>0</v>
      </c>
      <c r="F53" s="19">
        <v>0</v>
      </c>
      <c r="G53" s="19">
        <v>517</v>
      </c>
      <c r="H53" s="19">
        <v>49</v>
      </c>
      <c r="I53" s="19">
        <v>6</v>
      </c>
      <c r="J53" s="19">
        <v>58</v>
      </c>
      <c r="K53" s="19">
        <v>12</v>
      </c>
      <c r="L53" s="19">
        <v>7</v>
      </c>
      <c r="M53" s="19">
        <v>2</v>
      </c>
      <c r="N53" s="19">
        <v>4</v>
      </c>
      <c r="O53" s="19">
        <v>3</v>
      </c>
      <c r="P53" s="19">
        <v>57</v>
      </c>
      <c r="Q53" s="19">
        <v>66</v>
      </c>
      <c r="R53" s="19">
        <v>18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00000000000001" customHeight="1" thickBot="1" x14ac:dyDescent="0.25">
      <c r="B54" s="4" t="s">
        <v>241</v>
      </c>
      <c r="C54" s="19">
        <v>9831</v>
      </c>
      <c r="D54" s="19">
        <v>1</v>
      </c>
      <c r="E54" s="19">
        <v>0</v>
      </c>
      <c r="F54" s="19">
        <v>0</v>
      </c>
      <c r="G54" s="19">
        <v>5011</v>
      </c>
      <c r="H54" s="19">
        <v>1247</v>
      </c>
      <c r="I54" s="19">
        <v>219</v>
      </c>
      <c r="J54" s="19">
        <v>317</v>
      </c>
      <c r="K54" s="19">
        <v>93</v>
      </c>
      <c r="L54" s="19">
        <v>392</v>
      </c>
      <c r="M54" s="19">
        <v>9</v>
      </c>
      <c r="N54" s="19">
        <v>13</v>
      </c>
      <c r="O54" s="19">
        <v>10</v>
      </c>
      <c r="P54" s="19">
        <v>490</v>
      </c>
      <c r="Q54" s="19">
        <v>1514</v>
      </c>
      <c r="R54" s="19">
        <v>515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00000000000001" customHeight="1" thickBot="1" x14ac:dyDescent="0.25">
      <c r="B55" s="4" t="s">
        <v>242</v>
      </c>
      <c r="C55" s="19">
        <v>2394</v>
      </c>
      <c r="D55" s="19">
        <v>2</v>
      </c>
      <c r="E55" s="19">
        <v>0</v>
      </c>
      <c r="F55" s="19">
        <v>0</v>
      </c>
      <c r="G55" s="19">
        <v>1165</v>
      </c>
      <c r="H55" s="19">
        <v>367</v>
      </c>
      <c r="I55" s="19">
        <v>35</v>
      </c>
      <c r="J55" s="19">
        <v>230</v>
      </c>
      <c r="K55" s="19">
        <v>19</v>
      </c>
      <c r="L55" s="19">
        <v>50</v>
      </c>
      <c r="M55" s="19">
        <v>4</v>
      </c>
      <c r="N55" s="19">
        <v>56</v>
      </c>
      <c r="O55" s="19">
        <v>6</v>
      </c>
      <c r="P55" s="19">
        <v>256</v>
      </c>
      <c r="Q55" s="19">
        <v>160</v>
      </c>
      <c r="R55" s="19">
        <v>44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00000000000001" customHeight="1" thickBot="1" x14ac:dyDescent="0.25">
      <c r="B56" s="4" t="s">
        <v>243</v>
      </c>
      <c r="C56" s="19">
        <v>767</v>
      </c>
      <c r="D56" s="19">
        <v>1</v>
      </c>
      <c r="E56" s="19">
        <v>0</v>
      </c>
      <c r="F56" s="19">
        <v>0</v>
      </c>
      <c r="G56" s="19">
        <v>600</v>
      </c>
      <c r="H56" s="19">
        <v>43</v>
      </c>
      <c r="I56" s="19">
        <v>0</v>
      </c>
      <c r="J56" s="19">
        <v>12</v>
      </c>
      <c r="K56" s="19">
        <v>2</v>
      </c>
      <c r="L56" s="19">
        <v>12</v>
      </c>
      <c r="M56" s="19">
        <v>0</v>
      </c>
      <c r="N56" s="19">
        <v>0</v>
      </c>
      <c r="O56" s="19">
        <v>0</v>
      </c>
      <c r="P56" s="19">
        <v>32</v>
      </c>
      <c r="Q56" s="19">
        <v>51</v>
      </c>
      <c r="R56" s="19">
        <v>14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00000000000001" customHeight="1" thickBot="1" x14ac:dyDescent="0.25">
      <c r="B57" s="4" t="s">
        <v>244</v>
      </c>
      <c r="C57" s="19">
        <v>368</v>
      </c>
      <c r="D57" s="19">
        <v>0</v>
      </c>
      <c r="E57" s="19">
        <v>0</v>
      </c>
      <c r="F57" s="19">
        <v>0</v>
      </c>
      <c r="G57" s="19">
        <v>219</v>
      </c>
      <c r="H57" s="19">
        <v>56</v>
      </c>
      <c r="I57" s="19">
        <v>0</v>
      </c>
      <c r="J57" s="19">
        <v>7</v>
      </c>
      <c r="K57" s="19">
        <v>25</v>
      </c>
      <c r="L57" s="19">
        <v>0</v>
      </c>
      <c r="M57" s="19">
        <v>0</v>
      </c>
      <c r="N57" s="19">
        <v>0</v>
      </c>
      <c r="O57" s="19">
        <v>0</v>
      </c>
      <c r="P57" s="19">
        <v>18</v>
      </c>
      <c r="Q57" s="19">
        <v>43</v>
      </c>
      <c r="R57" s="19">
        <v>0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00000000000001" customHeight="1" thickBot="1" x14ac:dyDescent="0.25">
      <c r="B58" s="4" t="s">
        <v>270</v>
      </c>
      <c r="C58" s="19">
        <v>580</v>
      </c>
      <c r="D58" s="19">
        <v>0</v>
      </c>
      <c r="E58" s="19">
        <v>0</v>
      </c>
      <c r="F58" s="19">
        <v>0</v>
      </c>
      <c r="G58" s="19">
        <v>306</v>
      </c>
      <c r="H58" s="19">
        <v>111</v>
      </c>
      <c r="I58" s="19">
        <v>4</v>
      </c>
      <c r="J58" s="19">
        <v>10</v>
      </c>
      <c r="K58" s="19">
        <v>11</v>
      </c>
      <c r="L58" s="19">
        <v>0</v>
      </c>
      <c r="M58" s="19">
        <v>0</v>
      </c>
      <c r="N58" s="19">
        <v>0</v>
      </c>
      <c r="O58" s="19">
        <v>24</v>
      </c>
      <c r="P58" s="19">
        <v>65</v>
      </c>
      <c r="Q58" s="19">
        <v>49</v>
      </c>
      <c r="R58" s="19">
        <v>0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00000000000001" customHeight="1" thickBot="1" x14ac:dyDescent="0.25">
      <c r="B59" s="4" t="s">
        <v>246</v>
      </c>
      <c r="C59" s="19">
        <v>1172</v>
      </c>
      <c r="D59" s="19">
        <v>1</v>
      </c>
      <c r="E59" s="19">
        <v>0</v>
      </c>
      <c r="F59" s="19">
        <v>0</v>
      </c>
      <c r="G59" s="19">
        <v>541</v>
      </c>
      <c r="H59" s="19">
        <v>163</v>
      </c>
      <c r="I59" s="19">
        <v>69</v>
      </c>
      <c r="J59" s="19">
        <v>152</v>
      </c>
      <c r="K59" s="19">
        <v>17</v>
      </c>
      <c r="L59" s="19">
        <v>1</v>
      </c>
      <c r="M59" s="19">
        <v>1</v>
      </c>
      <c r="N59" s="19">
        <v>0</v>
      </c>
      <c r="O59" s="19">
        <v>1</v>
      </c>
      <c r="P59" s="19">
        <v>107</v>
      </c>
      <c r="Q59" s="19">
        <v>79</v>
      </c>
      <c r="R59" s="19">
        <v>40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00000000000001" customHeight="1" thickBot="1" x14ac:dyDescent="0.25">
      <c r="B60" s="4" t="s">
        <v>247</v>
      </c>
      <c r="C60" s="19">
        <v>279</v>
      </c>
      <c r="D60" s="19">
        <v>0</v>
      </c>
      <c r="E60" s="19">
        <v>0</v>
      </c>
      <c r="F60" s="19">
        <v>0</v>
      </c>
      <c r="G60" s="19">
        <v>153</v>
      </c>
      <c r="H60" s="19">
        <v>38</v>
      </c>
      <c r="I60" s="19">
        <v>2</v>
      </c>
      <c r="J60" s="19">
        <v>4</v>
      </c>
      <c r="K60" s="19">
        <v>7</v>
      </c>
      <c r="L60" s="19">
        <v>2</v>
      </c>
      <c r="M60" s="19">
        <v>2</v>
      </c>
      <c r="N60" s="19">
        <v>0</v>
      </c>
      <c r="O60" s="19">
        <v>1</v>
      </c>
      <c r="P60" s="19">
        <v>0</v>
      </c>
      <c r="Q60" s="19">
        <v>54</v>
      </c>
      <c r="R60" s="19">
        <v>16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00000000000001" customHeight="1" thickBot="1" x14ac:dyDescent="0.25">
      <c r="B61" s="7" t="s">
        <v>22</v>
      </c>
      <c r="C61" s="9">
        <f>SUM(C11:C60)</f>
        <v>59647</v>
      </c>
      <c r="D61" s="9">
        <f t="shared" ref="D61:R61" si="0">SUM(D11:D60)</f>
        <v>21</v>
      </c>
      <c r="E61" s="9">
        <f t="shared" si="0"/>
        <v>0</v>
      </c>
      <c r="F61" s="9">
        <f t="shared" si="0"/>
        <v>0</v>
      </c>
      <c r="G61" s="9">
        <f t="shared" si="0"/>
        <v>29574</v>
      </c>
      <c r="H61" s="9">
        <f t="shared" si="0"/>
        <v>9866</v>
      </c>
      <c r="I61" s="9">
        <f t="shared" si="0"/>
        <v>2528</v>
      </c>
      <c r="J61" s="9">
        <f t="shared" si="0"/>
        <v>2999</v>
      </c>
      <c r="K61" s="9">
        <f t="shared" si="0"/>
        <v>941</v>
      </c>
      <c r="L61" s="9">
        <f t="shared" si="0"/>
        <v>1260</v>
      </c>
      <c r="M61" s="9">
        <f t="shared" si="0"/>
        <v>384</v>
      </c>
      <c r="N61" s="9">
        <f t="shared" si="0"/>
        <v>309</v>
      </c>
      <c r="O61" s="9">
        <f t="shared" si="0"/>
        <v>500</v>
      </c>
      <c r="P61" s="9">
        <f t="shared" si="0"/>
        <v>3620</v>
      </c>
      <c r="Q61" s="9">
        <f t="shared" si="0"/>
        <v>5603</v>
      </c>
      <c r="R61" s="9">
        <f t="shared" si="0"/>
        <v>2042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00000000000001" customHeight="1" thickBot="1" x14ac:dyDescent="0.2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76" t="s">
        <v>52</v>
      </c>
      <c r="D9" s="73"/>
      <c r="E9" s="73"/>
      <c r="F9" s="77"/>
      <c r="G9" s="76" t="s">
        <v>53</v>
      </c>
      <c r="H9" s="73"/>
      <c r="I9" s="73"/>
      <c r="J9" s="77"/>
      <c r="K9" s="76" t="s">
        <v>54</v>
      </c>
      <c r="L9" s="73"/>
      <c r="M9" s="73"/>
      <c r="N9" s="73"/>
      <c r="O9" s="73"/>
      <c r="P9" s="77"/>
      <c r="Q9" s="76" t="s">
        <v>55</v>
      </c>
      <c r="R9" s="73"/>
      <c r="S9" s="73"/>
      <c r="T9" s="73"/>
      <c r="U9" s="73"/>
      <c r="V9" s="77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8">
        <v>92</v>
      </c>
      <c r="D11" s="18">
        <v>28</v>
      </c>
      <c r="E11" s="18">
        <v>34</v>
      </c>
      <c r="F11" s="18">
        <v>30</v>
      </c>
      <c r="G11" s="18">
        <v>8</v>
      </c>
      <c r="H11" s="18">
        <v>0</v>
      </c>
      <c r="I11" s="18">
        <v>9</v>
      </c>
      <c r="J11" s="18">
        <v>1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5</v>
      </c>
      <c r="R11" s="18">
        <v>12</v>
      </c>
      <c r="S11" s="18">
        <v>0</v>
      </c>
      <c r="T11" s="18">
        <v>0</v>
      </c>
      <c r="U11" s="18">
        <v>18</v>
      </c>
      <c r="V11" s="18">
        <v>19</v>
      </c>
    </row>
    <row r="12" spans="2:22" ht="20.100000000000001" customHeight="1" thickBot="1" x14ac:dyDescent="0.25">
      <c r="B12" s="4" t="s">
        <v>199</v>
      </c>
      <c r="C12" s="19">
        <v>95</v>
      </c>
      <c r="D12" s="19">
        <v>15</v>
      </c>
      <c r="E12" s="19">
        <v>74</v>
      </c>
      <c r="F12" s="19">
        <v>6</v>
      </c>
      <c r="G12" s="19">
        <v>41</v>
      </c>
      <c r="H12" s="19">
        <v>0</v>
      </c>
      <c r="I12" s="19">
        <v>40</v>
      </c>
      <c r="J12" s="19">
        <v>1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29</v>
      </c>
      <c r="R12" s="19">
        <v>36</v>
      </c>
      <c r="S12" s="19">
        <v>1</v>
      </c>
      <c r="T12" s="19">
        <v>0</v>
      </c>
      <c r="U12" s="19">
        <v>25</v>
      </c>
      <c r="V12" s="19">
        <v>142</v>
      </c>
    </row>
    <row r="13" spans="2:22" ht="20.100000000000001" customHeight="1" thickBot="1" x14ac:dyDescent="0.25">
      <c r="B13" s="4" t="s">
        <v>200</v>
      </c>
      <c r="C13" s="19">
        <v>28</v>
      </c>
      <c r="D13" s="19">
        <v>2</v>
      </c>
      <c r="E13" s="19">
        <v>21</v>
      </c>
      <c r="F13" s="19">
        <v>5</v>
      </c>
      <c r="G13" s="19">
        <v>9</v>
      </c>
      <c r="H13" s="19">
        <v>0</v>
      </c>
      <c r="I13" s="19">
        <v>8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18</v>
      </c>
      <c r="R13" s="19">
        <v>18</v>
      </c>
      <c r="S13" s="19">
        <v>0</v>
      </c>
      <c r="T13" s="19">
        <v>1</v>
      </c>
      <c r="U13" s="19">
        <v>14</v>
      </c>
      <c r="V13" s="19">
        <v>33</v>
      </c>
    </row>
    <row r="14" spans="2:22" ht="20.100000000000001" customHeight="1" thickBot="1" x14ac:dyDescent="0.25">
      <c r="B14" s="4" t="s">
        <v>201</v>
      </c>
      <c r="C14" s="19">
        <v>99</v>
      </c>
      <c r="D14" s="19">
        <v>6</v>
      </c>
      <c r="E14" s="19">
        <v>92</v>
      </c>
      <c r="F14" s="19">
        <v>1</v>
      </c>
      <c r="G14" s="19">
        <v>64</v>
      </c>
      <c r="H14" s="19">
        <v>0</v>
      </c>
      <c r="I14" s="19">
        <v>64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77</v>
      </c>
      <c r="R14" s="19">
        <v>77</v>
      </c>
      <c r="S14" s="19">
        <v>0</v>
      </c>
      <c r="T14" s="19">
        <v>0</v>
      </c>
      <c r="U14" s="19">
        <v>94</v>
      </c>
      <c r="V14" s="19">
        <v>155</v>
      </c>
    </row>
    <row r="15" spans="2:22" ht="20.100000000000001" customHeight="1" thickBot="1" x14ac:dyDescent="0.25">
      <c r="B15" s="4" t="s">
        <v>202</v>
      </c>
      <c r="C15" s="19">
        <v>19</v>
      </c>
      <c r="D15" s="19">
        <v>2</v>
      </c>
      <c r="E15" s="19">
        <v>10</v>
      </c>
      <c r="F15" s="19">
        <v>7</v>
      </c>
      <c r="G15" s="19">
        <v>9</v>
      </c>
      <c r="H15" s="19">
        <v>0</v>
      </c>
      <c r="I15" s="19">
        <v>1</v>
      </c>
      <c r="J15" s="19">
        <v>12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7</v>
      </c>
      <c r="R15" s="19">
        <v>7</v>
      </c>
      <c r="S15" s="19">
        <v>0</v>
      </c>
      <c r="T15" s="19">
        <v>0</v>
      </c>
      <c r="U15" s="19">
        <v>11</v>
      </c>
      <c r="V15" s="19">
        <v>16</v>
      </c>
    </row>
    <row r="16" spans="2:22" ht="20.100000000000001" customHeight="1" thickBot="1" x14ac:dyDescent="0.25">
      <c r="B16" s="4" t="s">
        <v>203</v>
      </c>
      <c r="C16" s="19">
        <v>34</v>
      </c>
      <c r="D16" s="19">
        <v>7</v>
      </c>
      <c r="E16" s="19">
        <v>8</v>
      </c>
      <c r="F16" s="19">
        <v>19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6</v>
      </c>
      <c r="R16" s="19">
        <v>6</v>
      </c>
      <c r="S16" s="19">
        <v>0</v>
      </c>
      <c r="T16" s="19">
        <v>2</v>
      </c>
      <c r="U16" s="19">
        <v>4</v>
      </c>
      <c r="V16" s="19">
        <v>8</v>
      </c>
    </row>
    <row r="17" spans="2:22" ht="20.100000000000001" customHeight="1" thickBot="1" x14ac:dyDescent="0.25">
      <c r="B17" s="4" t="s">
        <v>204</v>
      </c>
      <c r="C17" s="19">
        <v>136</v>
      </c>
      <c r="D17" s="19">
        <v>30</v>
      </c>
      <c r="E17" s="19">
        <v>66</v>
      </c>
      <c r="F17" s="19">
        <v>40</v>
      </c>
      <c r="G17" s="19">
        <v>31</v>
      </c>
      <c r="H17" s="19">
        <v>1</v>
      </c>
      <c r="I17" s="19">
        <v>25</v>
      </c>
      <c r="J17" s="19">
        <v>20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25</v>
      </c>
      <c r="R17" s="19">
        <v>30</v>
      </c>
      <c r="S17" s="19">
        <v>0</v>
      </c>
      <c r="T17" s="19">
        <v>3</v>
      </c>
      <c r="U17" s="19">
        <v>30</v>
      </c>
      <c r="V17" s="19">
        <v>116</v>
      </c>
    </row>
    <row r="18" spans="2:22" ht="20.100000000000001" customHeight="1" thickBot="1" x14ac:dyDescent="0.25">
      <c r="B18" s="4" t="s">
        <v>205</v>
      </c>
      <c r="C18" s="19">
        <v>100</v>
      </c>
      <c r="D18" s="19">
        <v>43</v>
      </c>
      <c r="E18" s="19">
        <v>34</v>
      </c>
      <c r="F18" s="19">
        <v>23</v>
      </c>
      <c r="G18" s="19">
        <v>25</v>
      </c>
      <c r="H18" s="19">
        <v>0</v>
      </c>
      <c r="I18" s="19">
        <v>24</v>
      </c>
      <c r="J18" s="19">
        <v>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25</v>
      </c>
      <c r="R18" s="19">
        <v>45</v>
      </c>
      <c r="S18" s="19">
        <v>0</v>
      </c>
      <c r="T18" s="19">
        <v>2</v>
      </c>
      <c r="U18" s="19">
        <v>25</v>
      </c>
      <c r="V18" s="19">
        <v>88</v>
      </c>
    </row>
    <row r="19" spans="2:22" ht="20.100000000000001" customHeight="1" thickBot="1" x14ac:dyDescent="0.25">
      <c r="B19" s="4" t="s">
        <v>206</v>
      </c>
      <c r="C19" s="19">
        <v>31</v>
      </c>
      <c r="D19" s="19">
        <v>0</v>
      </c>
      <c r="E19" s="19">
        <v>4</v>
      </c>
      <c r="F19" s="19">
        <v>27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1</v>
      </c>
      <c r="V19" s="19">
        <v>3</v>
      </c>
    </row>
    <row r="20" spans="2:22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2</v>
      </c>
      <c r="H20" s="19">
        <v>0</v>
      </c>
      <c r="I20" s="19">
        <v>2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2</v>
      </c>
      <c r="V20" s="19">
        <v>5</v>
      </c>
    </row>
    <row r="21" spans="2:22" ht="20.100000000000001" customHeight="1" thickBot="1" x14ac:dyDescent="0.25">
      <c r="B21" s="4" t="s">
        <v>208</v>
      </c>
      <c r="C21" s="19">
        <v>70</v>
      </c>
      <c r="D21" s="19">
        <v>19</v>
      </c>
      <c r="E21" s="19">
        <v>49</v>
      </c>
      <c r="F21" s="19">
        <v>2</v>
      </c>
      <c r="G21" s="19">
        <v>42</v>
      </c>
      <c r="H21" s="19">
        <v>0</v>
      </c>
      <c r="I21" s="19">
        <v>34</v>
      </c>
      <c r="J21" s="19">
        <v>8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39</v>
      </c>
      <c r="R21" s="19">
        <v>39</v>
      </c>
      <c r="S21" s="19">
        <v>8</v>
      </c>
      <c r="T21" s="19">
        <v>0</v>
      </c>
      <c r="U21" s="19">
        <v>16</v>
      </c>
      <c r="V21" s="19">
        <v>64</v>
      </c>
    </row>
    <row r="22" spans="2:22" ht="20.100000000000001" customHeight="1" thickBot="1" x14ac:dyDescent="0.25">
      <c r="B22" s="4" t="s">
        <v>209</v>
      </c>
      <c r="C22" s="19">
        <v>21</v>
      </c>
      <c r="D22" s="19">
        <v>1</v>
      </c>
      <c r="E22" s="19">
        <v>14</v>
      </c>
      <c r="F22" s="19">
        <v>6</v>
      </c>
      <c r="G22" s="19">
        <v>15</v>
      </c>
      <c r="H22" s="19">
        <v>0</v>
      </c>
      <c r="I22" s="19">
        <v>15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18</v>
      </c>
      <c r="R22" s="19">
        <v>18</v>
      </c>
      <c r="S22" s="19">
        <v>0</v>
      </c>
      <c r="T22" s="19">
        <v>1</v>
      </c>
      <c r="U22" s="19">
        <v>26</v>
      </c>
      <c r="V22" s="19">
        <v>22</v>
      </c>
    </row>
    <row r="23" spans="2:22" ht="20.100000000000001" customHeight="1" thickBot="1" x14ac:dyDescent="0.25">
      <c r="B23" s="4" t="s">
        <v>210</v>
      </c>
      <c r="C23" s="19">
        <v>86</v>
      </c>
      <c r="D23" s="19">
        <v>45</v>
      </c>
      <c r="E23" s="19">
        <v>35</v>
      </c>
      <c r="F23" s="19">
        <v>6</v>
      </c>
      <c r="G23" s="19">
        <v>51</v>
      </c>
      <c r="H23" s="19">
        <v>0</v>
      </c>
      <c r="I23" s="19">
        <v>47</v>
      </c>
      <c r="J23" s="19">
        <v>13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37</v>
      </c>
      <c r="R23" s="19">
        <v>36</v>
      </c>
      <c r="S23" s="19">
        <v>0</v>
      </c>
      <c r="T23" s="19">
        <v>3</v>
      </c>
      <c r="U23" s="19">
        <v>39</v>
      </c>
      <c r="V23" s="19">
        <v>83</v>
      </c>
    </row>
    <row r="24" spans="2:22" ht="20.100000000000001" customHeight="1" thickBot="1" x14ac:dyDescent="0.25">
      <c r="B24" s="4" t="s">
        <v>211</v>
      </c>
      <c r="C24" s="19">
        <v>146</v>
      </c>
      <c r="D24" s="19">
        <v>3</v>
      </c>
      <c r="E24" s="19">
        <v>129</v>
      </c>
      <c r="F24" s="19">
        <v>14</v>
      </c>
      <c r="G24" s="19">
        <v>92</v>
      </c>
      <c r="H24" s="19">
        <v>0</v>
      </c>
      <c r="I24" s="19">
        <v>90</v>
      </c>
      <c r="J24" s="19">
        <v>11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103</v>
      </c>
      <c r="R24" s="19">
        <v>103</v>
      </c>
      <c r="S24" s="19">
        <v>0</v>
      </c>
      <c r="T24" s="19">
        <v>1</v>
      </c>
      <c r="U24" s="19">
        <v>78</v>
      </c>
      <c r="V24" s="19">
        <v>207</v>
      </c>
    </row>
    <row r="25" spans="2:22" ht="20.100000000000001" customHeight="1" thickBot="1" x14ac:dyDescent="0.25">
      <c r="B25" s="4" t="s">
        <v>212</v>
      </c>
      <c r="C25" s="19">
        <v>102</v>
      </c>
      <c r="D25" s="19">
        <v>13</v>
      </c>
      <c r="E25" s="19">
        <v>83</v>
      </c>
      <c r="F25" s="19">
        <v>6</v>
      </c>
      <c r="G25" s="19">
        <v>16</v>
      </c>
      <c r="H25" s="19">
        <v>0</v>
      </c>
      <c r="I25" s="19">
        <v>21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14</v>
      </c>
      <c r="R25" s="19">
        <v>18</v>
      </c>
      <c r="S25" s="19">
        <v>0</v>
      </c>
      <c r="T25" s="19">
        <v>10</v>
      </c>
      <c r="U25" s="19">
        <v>8</v>
      </c>
      <c r="V25" s="19">
        <v>60</v>
      </c>
    </row>
    <row r="26" spans="2:22" ht="20.100000000000001" customHeight="1" thickBot="1" x14ac:dyDescent="0.25">
      <c r="B26" s="5" t="s">
        <v>213</v>
      </c>
      <c r="C26" s="27">
        <v>111</v>
      </c>
      <c r="D26" s="27">
        <v>72</v>
      </c>
      <c r="E26" s="27">
        <v>20</v>
      </c>
      <c r="F26" s="27">
        <v>19</v>
      </c>
      <c r="G26" s="27">
        <v>8</v>
      </c>
      <c r="H26" s="27">
        <v>0</v>
      </c>
      <c r="I26" s="27">
        <v>8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20</v>
      </c>
      <c r="R26" s="27">
        <v>20</v>
      </c>
      <c r="S26" s="27">
        <v>0</v>
      </c>
      <c r="T26" s="27">
        <v>0</v>
      </c>
      <c r="U26" s="27">
        <v>16</v>
      </c>
      <c r="V26" s="27">
        <v>38</v>
      </c>
    </row>
    <row r="27" spans="2:22" ht="20.100000000000001" customHeight="1" thickBot="1" x14ac:dyDescent="0.25">
      <c r="B27" s="6" t="s">
        <v>214</v>
      </c>
      <c r="C27" s="29">
        <v>2</v>
      </c>
      <c r="D27" s="29">
        <v>2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1</v>
      </c>
      <c r="S27" s="29">
        <v>0</v>
      </c>
      <c r="T27" s="29">
        <v>0</v>
      </c>
      <c r="U27" s="29">
        <v>0</v>
      </c>
      <c r="V27" s="29">
        <v>9</v>
      </c>
    </row>
    <row r="28" spans="2:22" ht="20.100000000000001" customHeight="1" thickBot="1" x14ac:dyDescent="0.25">
      <c r="B28" s="4" t="s">
        <v>215</v>
      </c>
      <c r="C28" s="29">
        <v>5</v>
      </c>
      <c r="D28" s="29">
        <v>4</v>
      </c>
      <c r="E28" s="29">
        <v>0</v>
      </c>
      <c r="F28" s="29">
        <v>1</v>
      </c>
      <c r="G28" s="29">
        <v>4</v>
      </c>
      <c r="H28" s="29">
        <v>0</v>
      </c>
      <c r="I28" s="29">
        <v>4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4</v>
      </c>
      <c r="R28" s="29">
        <v>4</v>
      </c>
      <c r="S28" s="29">
        <v>0</v>
      </c>
      <c r="T28" s="29">
        <v>0</v>
      </c>
      <c r="U28" s="29">
        <v>0</v>
      </c>
      <c r="V28" s="29">
        <v>10</v>
      </c>
    </row>
    <row r="29" spans="2:22" ht="20.100000000000001" customHeight="1" thickBot="1" x14ac:dyDescent="0.25">
      <c r="B29" s="4" t="s">
        <v>216</v>
      </c>
      <c r="C29" s="28">
        <v>13</v>
      </c>
      <c r="D29" s="28">
        <v>1</v>
      </c>
      <c r="E29" s="28">
        <v>10</v>
      </c>
      <c r="F29" s="28">
        <v>2</v>
      </c>
      <c r="G29" s="28">
        <v>1</v>
      </c>
      <c r="H29" s="28">
        <v>0</v>
      </c>
      <c r="I29" s="28">
        <v>1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46</v>
      </c>
      <c r="R29" s="28">
        <v>46</v>
      </c>
      <c r="S29" s="28">
        <v>0</v>
      </c>
      <c r="T29" s="28">
        <v>0</v>
      </c>
      <c r="U29" s="28">
        <v>24</v>
      </c>
      <c r="V29" s="28">
        <v>36</v>
      </c>
    </row>
    <row r="30" spans="2:22" ht="20.100000000000001" customHeight="1" thickBot="1" x14ac:dyDescent="0.25">
      <c r="B30" s="4" t="s">
        <v>217</v>
      </c>
      <c r="C30" s="19">
        <v>1</v>
      </c>
      <c r="D30" s="19">
        <v>0</v>
      </c>
      <c r="E30" s="19">
        <v>0</v>
      </c>
      <c r="F30" s="19">
        <v>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1</v>
      </c>
      <c r="R30" s="19">
        <v>1</v>
      </c>
      <c r="S30" s="19">
        <v>0</v>
      </c>
      <c r="T30" s="19">
        <v>0</v>
      </c>
      <c r="U30" s="19">
        <v>1</v>
      </c>
      <c r="V30" s="19">
        <v>5</v>
      </c>
    </row>
    <row r="31" spans="2:22" ht="20.100000000000001" customHeight="1" thickBot="1" x14ac:dyDescent="0.25">
      <c r="B31" s="4" t="s">
        <v>218</v>
      </c>
      <c r="C31" s="19">
        <v>115</v>
      </c>
      <c r="D31" s="19">
        <v>0</v>
      </c>
      <c r="E31" s="19">
        <v>58</v>
      </c>
      <c r="F31" s="19">
        <v>57</v>
      </c>
      <c r="G31" s="19">
        <v>9</v>
      </c>
      <c r="H31" s="19">
        <v>0</v>
      </c>
      <c r="I31" s="19">
        <v>9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4</v>
      </c>
      <c r="R31" s="19">
        <v>4</v>
      </c>
      <c r="S31" s="19">
        <v>0</v>
      </c>
      <c r="T31" s="19">
        <v>0</v>
      </c>
      <c r="U31" s="19">
        <v>0</v>
      </c>
      <c r="V31" s="19">
        <v>9</v>
      </c>
    </row>
    <row r="32" spans="2:22" ht="20.100000000000001" customHeight="1" thickBot="1" x14ac:dyDescent="0.25">
      <c r="B32" s="4" t="s">
        <v>219</v>
      </c>
      <c r="C32" s="19">
        <v>2</v>
      </c>
      <c r="D32" s="19">
        <v>1</v>
      </c>
      <c r="E32" s="19">
        <v>0</v>
      </c>
      <c r="F32" s="19">
        <v>1</v>
      </c>
      <c r="G32" s="19">
        <v>1</v>
      </c>
      <c r="H32" s="19">
        <v>0</v>
      </c>
      <c r="I32" s="19">
        <v>1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1</v>
      </c>
      <c r="R32" s="19">
        <v>2</v>
      </c>
      <c r="S32" s="19">
        <v>0</v>
      </c>
      <c r="T32" s="19">
        <v>0</v>
      </c>
      <c r="U32" s="19">
        <v>0</v>
      </c>
      <c r="V32" s="19">
        <v>1</v>
      </c>
    </row>
    <row r="33" spans="2:22" ht="20.100000000000001" customHeight="1" thickBot="1" x14ac:dyDescent="0.25">
      <c r="B33" s="4" t="s">
        <v>220</v>
      </c>
      <c r="C33" s="19">
        <v>4</v>
      </c>
      <c r="D33" s="19">
        <v>0</v>
      </c>
      <c r="E33" s="19">
        <v>0</v>
      </c>
      <c r="F33" s="19">
        <v>4</v>
      </c>
      <c r="G33" s="19">
        <v>1</v>
      </c>
      <c r="H33" s="19">
        <v>0</v>
      </c>
      <c r="I33" s="19">
        <v>1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00000000000001" customHeight="1" thickBot="1" x14ac:dyDescent="0.25">
      <c r="B34" s="4" t="s">
        <v>221</v>
      </c>
      <c r="C34" s="19">
        <v>13</v>
      </c>
      <c r="D34" s="19">
        <v>13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1</v>
      </c>
      <c r="R34" s="19">
        <v>1</v>
      </c>
      <c r="S34" s="19">
        <v>0</v>
      </c>
      <c r="T34" s="19">
        <v>0</v>
      </c>
      <c r="U34" s="19">
        <v>4</v>
      </c>
      <c r="V34" s="19">
        <v>10</v>
      </c>
    </row>
    <row r="35" spans="2:22" ht="20.100000000000001" customHeight="1" thickBot="1" x14ac:dyDescent="0.25">
      <c r="B35" s="4" t="s">
        <v>222</v>
      </c>
      <c r="C35" s="19">
        <v>8</v>
      </c>
      <c r="D35" s="19">
        <v>0</v>
      </c>
      <c r="E35" s="19">
        <v>0</v>
      </c>
      <c r="F35" s="19">
        <v>8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1</v>
      </c>
      <c r="V35" s="19">
        <v>1</v>
      </c>
    </row>
    <row r="36" spans="2:22" ht="20.100000000000001" customHeight="1" thickBot="1" x14ac:dyDescent="0.25">
      <c r="B36" s="4" t="s">
        <v>223</v>
      </c>
      <c r="C36" s="19">
        <v>2</v>
      </c>
      <c r="D36" s="19">
        <v>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8</v>
      </c>
    </row>
    <row r="37" spans="2:22" ht="20.100000000000001" customHeight="1" thickBot="1" x14ac:dyDescent="0.25">
      <c r="B37" s="4" t="s">
        <v>224</v>
      </c>
      <c r="C37" s="19">
        <v>16</v>
      </c>
      <c r="D37" s="19">
        <v>3</v>
      </c>
      <c r="E37" s="19">
        <v>3</v>
      </c>
      <c r="F37" s="19">
        <v>10</v>
      </c>
      <c r="G37" s="19">
        <v>4</v>
      </c>
      <c r="H37" s="19">
        <v>0</v>
      </c>
      <c r="I37" s="19">
        <v>4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5</v>
      </c>
      <c r="R37" s="19">
        <v>7</v>
      </c>
      <c r="S37" s="19">
        <v>0</v>
      </c>
      <c r="T37" s="19">
        <v>0</v>
      </c>
      <c r="U37" s="19">
        <v>3</v>
      </c>
      <c r="V37" s="19">
        <v>39</v>
      </c>
    </row>
    <row r="38" spans="2:22" ht="20.100000000000001" customHeight="1" thickBot="1" x14ac:dyDescent="0.25">
      <c r="B38" s="4" t="s">
        <v>225</v>
      </c>
      <c r="C38" s="19">
        <v>8</v>
      </c>
      <c r="D38" s="19">
        <v>3</v>
      </c>
      <c r="E38" s="19">
        <v>0</v>
      </c>
      <c r="F38" s="19">
        <v>5</v>
      </c>
      <c r="G38" s="19">
        <v>1</v>
      </c>
      <c r="H38" s="19">
        <v>0</v>
      </c>
      <c r="I38" s="19">
        <v>1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21</v>
      </c>
    </row>
    <row r="39" spans="2:22" ht="20.100000000000001" customHeight="1" thickBot="1" x14ac:dyDescent="0.25">
      <c r="B39" s="4" t="s">
        <v>226</v>
      </c>
      <c r="C39" s="19">
        <v>4</v>
      </c>
      <c r="D39" s="19">
        <v>4</v>
      </c>
      <c r="E39" s="19">
        <v>0</v>
      </c>
      <c r="F39" s="19">
        <v>0</v>
      </c>
      <c r="G39" s="19">
        <v>4</v>
      </c>
      <c r="H39" s="19">
        <v>0</v>
      </c>
      <c r="I39" s="19">
        <v>4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</v>
      </c>
      <c r="S39" s="19">
        <v>0</v>
      </c>
      <c r="T39" s="19">
        <v>0</v>
      </c>
      <c r="U39" s="19">
        <v>4</v>
      </c>
      <c r="V39" s="19">
        <v>10</v>
      </c>
    </row>
    <row r="40" spans="2:22" ht="20.100000000000001" customHeight="1" thickBot="1" x14ac:dyDescent="0.25">
      <c r="B40" s="4" t="s">
        <v>227</v>
      </c>
      <c r="C40" s="19">
        <v>32</v>
      </c>
      <c r="D40" s="19">
        <v>4</v>
      </c>
      <c r="E40" s="19">
        <v>23</v>
      </c>
      <c r="F40" s="19">
        <v>5</v>
      </c>
      <c r="G40" s="19">
        <v>16</v>
      </c>
      <c r="H40" s="19">
        <v>0</v>
      </c>
      <c r="I40" s="19">
        <v>15</v>
      </c>
      <c r="J40" s="19">
        <v>1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13</v>
      </c>
      <c r="R40" s="19">
        <v>17</v>
      </c>
      <c r="S40" s="19">
        <v>0</v>
      </c>
      <c r="T40" s="19">
        <v>0</v>
      </c>
      <c r="U40" s="19">
        <v>15</v>
      </c>
      <c r="V40" s="19">
        <v>72</v>
      </c>
    </row>
    <row r="41" spans="2:22" ht="20.100000000000001" customHeight="1" thickBot="1" x14ac:dyDescent="0.25">
      <c r="B41" s="4" t="s">
        <v>228</v>
      </c>
      <c r="C41" s="19">
        <v>212</v>
      </c>
      <c r="D41" s="19">
        <v>100</v>
      </c>
      <c r="E41" s="19">
        <v>49</v>
      </c>
      <c r="F41" s="19">
        <v>63</v>
      </c>
      <c r="G41" s="19">
        <v>53</v>
      </c>
      <c r="H41" s="19">
        <v>0</v>
      </c>
      <c r="I41" s="19">
        <v>46</v>
      </c>
      <c r="J41" s="19">
        <v>33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42</v>
      </c>
      <c r="R41" s="19">
        <v>44</v>
      </c>
      <c r="S41" s="19">
        <v>0</v>
      </c>
      <c r="T41" s="19">
        <v>3</v>
      </c>
      <c r="U41" s="19">
        <v>27</v>
      </c>
      <c r="V41" s="19">
        <v>125</v>
      </c>
    </row>
    <row r="42" spans="2:22" ht="20.100000000000001" customHeight="1" thickBot="1" x14ac:dyDescent="0.25">
      <c r="B42" s="4" t="s">
        <v>229</v>
      </c>
      <c r="C42" s="19">
        <v>24</v>
      </c>
      <c r="D42" s="19">
        <v>17</v>
      </c>
      <c r="E42" s="19">
        <v>2</v>
      </c>
      <c r="F42" s="19">
        <v>5</v>
      </c>
      <c r="G42" s="19">
        <v>8</v>
      </c>
      <c r="H42" s="19">
        <v>0</v>
      </c>
      <c r="I42" s="19">
        <v>8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4</v>
      </c>
      <c r="R42" s="19">
        <v>4</v>
      </c>
      <c r="S42" s="19">
        <v>0</v>
      </c>
      <c r="T42" s="19">
        <v>0</v>
      </c>
      <c r="U42" s="19">
        <v>6</v>
      </c>
      <c r="V42" s="19">
        <v>17</v>
      </c>
    </row>
    <row r="43" spans="2:22" ht="20.100000000000001" customHeight="1" thickBot="1" x14ac:dyDescent="0.25">
      <c r="B43" s="4" t="s">
        <v>230</v>
      </c>
      <c r="C43" s="19">
        <v>28</v>
      </c>
      <c r="D43" s="19">
        <v>9</v>
      </c>
      <c r="E43" s="19">
        <v>16</v>
      </c>
      <c r="F43" s="19">
        <v>3</v>
      </c>
      <c r="G43" s="19">
        <v>2</v>
      </c>
      <c r="H43" s="19">
        <v>0</v>
      </c>
      <c r="I43" s="19">
        <v>1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8</v>
      </c>
      <c r="R43" s="19">
        <v>8</v>
      </c>
      <c r="S43" s="19">
        <v>0</v>
      </c>
      <c r="T43" s="19">
        <v>0</v>
      </c>
      <c r="U43" s="19">
        <v>9</v>
      </c>
      <c r="V43" s="19">
        <v>23</v>
      </c>
    </row>
    <row r="44" spans="2:22" ht="20.100000000000001" customHeight="1" thickBot="1" x14ac:dyDescent="0.25">
      <c r="B44" s="4" t="s">
        <v>231</v>
      </c>
      <c r="C44" s="19">
        <v>14</v>
      </c>
      <c r="D44" s="19">
        <v>8</v>
      </c>
      <c r="E44" s="19">
        <v>2</v>
      </c>
      <c r="F44" s="19">
        <v>4</v>
      </c>
      <c r="G44" s="19">
        <v>7</v>
      </c>
      <c r="H44" s="19">
        <v>0</v>
      </c>
      <c r="I44" s="19">
        <v>8</v>
      </c>
      <c r="J44" s="19">
        <v>3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7</v>
      </c>
      <c r="R44" s="19">
        <v>7</v>
      </c>
      <c r="S44" s="19">
        <v>1</v>
      </c>
      <c r="T44" s="19">
        <v>0</v>
      </c>
      <c r="U44" s="19">
        <v>8</v>
      </c>
      <c r="V44" s="19">
        <v>21</v>
      </c>
    </row>
    <row r="45" spans="2:22" ht="20.100000000000001" customHeight="1" thickBot="1" x14ac:dyDescent="0.25">
      <c r="B45" s="4" t="s">
        <v>232</v>
      </c>
      <c r="C45" s="19">
        <v>96</v>
      </c>
      <c r="D45" s="19">
        <v>38</v>
      </c>
      <c r="E45" s="19">
        <v>43</v>
      </c>
      <c r="F45" s="19">
        <v>15</v>
      </c>
      <c r="G45" s="19">
        <v>44</v>
      </c>
      <c r="H45" s="19">
        <v>0</v>
      </c>
      <c r="I45" s="19">
        <v>44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68</v>
      </c>
      <c r="R45" s="19">
        <v>68</v>
      </c>
      <c r="S45" s="19">
        <v>3</v>
      </c>
      <c r="T45" s="19">
        <v>22</v>
      </c>
      <c r="U45" s="19">
        <v>40</v>
      </c>
      <c r="V45" s="19">
        <v>130</v>
      </c>
    </row>
    <row r="46" spans="2:22" ht="20.100000000000001" customHeight="1" thickBot="1" x14ac:dyDescent="0.25">
      <c r="B46" s="4" t="s">
        <v>233</v>
      </c>
      <c r="C46" s="19">
        <v>9</v>
      </c>
      <c r="D46" s="19">
        <v>4</v>
      </c>
      <c r="E46" s="19">
        <v>2</v>
      </c>
      <c r="F46" s="19">
        <v>3</v>
      </c>
      <c r="G46" s="19">
        <v>8</v>
      </c>
      <c r="H46" s="19">
        <v>0</v>
      </c>
      <c r="I46" s="19">
        <v>8</v>
      </c>
      <c r="J46" s="19">
        <v>2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5</v>
      </c>
      <c r="R46" s="19">
        <v>5</v>
      </c>
      <c r="S46" s="19">
        <v>0</v>
      </c>
      <c r="T46" s="19">
        <v>0</v>
      </c>
      <c r="U46" s="19">
        <v>6</v>
      </c>
      <c r="V46" s="19">
        <v>20</v>
      </c>
    </row>
    <row r="47" spans="2:22" ht="20.100000000000001" customHeight="1" thickBot="1" x14ac:dyDescent="0.25">
      <c r="B47" s="4" t="s">
        <v>234</v>
      </c>
      <c r="C47" s="19">
        <v>158</v>
      </c>
      <c r="D47" s="19">
        <v>77</v>
      </c>
      <c r="E47" s="19">
        <v>38</v>
      </c>
      <c r="F47" s="19">
        <v>43</v>
      </c>
      <c r="G47" s="19">
        <v>22</v>
      </c>
      <c r="H47" s="19">
        <v>0</v>
      </c>
      <c r="I47" s="19">
        <v>25</v>
      </c>
      <c r="J47" s="19">
        <v>8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94</v>
      </c>
      <c r="R47" s="19">
        <v>96</v>
      </c>
      <c r="S47" s="19">
        <v>0</v>
      </c>
      <c r="T47" s="19">
        <v>0</v>
      </c>
      <c r="U47" s="19">
        <v>62</v>
      </c>
      <c r="V47" s="19">
        <v>221</v>
      </c>
    </row>
    <row r="48" spans="2:22" ht="20.100000000000001" customHeight="1" thickBot="1" x14ac:dyDescent="0.25">
      <c r="B48" s="4" t="s">
        <v>235</v>
      </c>
      <c r="C48" s="19">
        <v>12</v>
      </c>
      <c r="D48" s="19">
        <v>5</v>
      </c>
      <c r="E48" s="19">
        <v>6</v>
      </c>
      <c r="F48" s="19">
        <v>1</v>
      </c>
      <c r="G48" s="19">
        <v>4</v>
      </c>
      <c r="H48" s="19">
        <v>0</v>
      </c>
      <c r="I48" s="19">
        <v>4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9</v>
      </c>
      <c r="R48" s="19">
        <v>9</v>
      </c>
      <c r="S48" s="19">
        <v>0</v>
      </c>
      <c r="T48" s="19">
        <v>3</v>
      </c>
      <c r="U48" s="19">
        <v>8</v>
      </c>
      <c r="V48" s="19">
        <v>33</v>
      </c>
    </row>
    <row r="49" spans="2:23" ht="20.100000000000001" customHeight="1" thickBot="1" x14ac:dyDescent="0.25">
      <c r="B49" s="4" t="s">
        <v>236</v>
      </c>
      <c r="C49" s="19">
        <v>9</v>
      </c>
      <c r="D49" s="19">
        <v>4</v>
      </c>
      <c r="E49" s="19">
        <v>5</v>
      </c>
      <c r="F49" s="19">
        <v>0</v>
      </c>
      <c r="G49" s="19">
        <v>10</v>
      </c>
      <c r="H49" s="19">
        <v>0</v>
      </c>
      <c r="I49" s="19">
        <v>9</v>
      </c>
      <c r="J49" s="19">
        <v>1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8</v>
      </c>
      <c r="R49" s="19">
        <v>8</v>
      </c>
      <c r="S49" s="19">
        <v>0</v>
      </c>
      <c r="T49" s="19">
        <v>0</v>
      </c>
      <c r="U49" s="19">
        <v>0</v>
      </c>
      <c r="V49" s="19">
        <v>8</v>
      </c>
    </row>
    <row r="50" spans="2:23" ht="20.100000000000001" customHeight="1" thickBot="1" x14ac:dyDescent="0.25">
      <c r="B50" s="4" t="s">
        <v>237</v>
      </c>
      <c r="C50" s="19">
        <v>309</v>
      </c>
      <c r="D50" s="19">
        <v>233</v>
      </c>
      <c r="E50" s="19">
        <v>21</v>
      </c>
      <c r="F50" s="19">
        <v>55</v>
      </c>
      <c r="G50" s="19">
        <v>13</v>
      </c>
      <c r="H50" s="19">
        <v>0</v>
      </c>
      <c r="I50" s="19">
        <v>11</v>
      </c>
      <c r="J50" s="19">
        <v>6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11</v>
      </c>
      <c r="R50" s="19">
        <v>11</v>
      </c>
      <c r="S50" s="19">
        <v>0</v>
      </c>
      <c r="T50" s="19">
        <v>0</v>
      </c>
      <c r="U50" s="19">
        <v>7</v>
      </c>
      <c r="V50" s="19">
        <v>42</v>
      </c>
    </row>
    <row r="51" spans="2:23" ht="20.100000000000001" customHeight="1" thickBot="1" x14ac:dyDescent="0.25">
      <c r="B51" s="4" t="s">
        <v>238</v>
      </c>
      <c r="C51" s="19">
        <v>5</v>
      </c>
      <c r="D51" s="19">
        <v>1</v>
      </c>
      <c r="E51" s="19">
        <v>1</v>
      </c>
      <c r="F51" s="19">
        <v>3</v>
      </c>
      <c r="G51" s="19">
        <v>1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2</v>
      </c>
    </row>
    <row r="52" spans="2:23" ht="20.100000000000001" customHeight="1" thickBot="1" x14ac:dyDescent="0.25">
      <c r="B52" s="4" t="s">
        <v>239</v>
      </c>
      <c r="C52" s="19">
        <v>18</v>
      </c>
      <c r="D52" s="19">
        <v>6</v>
      </c>
      <c r="E52" s="19">
        <v>5</v>
      </c>
      <c r="F52" s="19">
        <v>7</v>
      </c>
      <c r="G52" s="19">
        <v>3</v>
      </c>
      <c r="H52" s="19">
        <v>0</v>
      </c>
      <c r="I52" s="19">
        <v>3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5</v>
      </c>
      <c r="R52" s="19">
        <v>5</v>
      </c>
      <c r="S52" s="19">
        <v>0</v>
      </c>
      <c r="T52" s="19">
        <v>1</v>
      </c>
      <c r="U52" s="19">
        <v>3</v>
      </c>
      <c r="V52" s="19">
        <v>6</v>
      </c>
    </row>
    <row r="53" spans="2:23" ht="20.100000000000001" customHeight="1" thickBot="1" x14ac:dyDescent="0.25">
      <c r="B53" s="4" t="s">
        <v>240</v>
      </c>
      <c r="C53" s="19">
        <v>13</v>
      </c>
      <c r="D53" s="19">
        <v>8</v>
      </c>
      <c r="E53" s="19">
        <v>2</v>
      </c>
      <c r="F53" s="19">
        <v>3</v>
      </c>
      <c r="G53" s="19">
        <v>5</v>
      </c>
      <c r="H53" s="19">
        <v>0</v>
      </c>
      <c r="I53" s="19">
        <v>5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2</v>
      </c>
      <c r="R53" s="19">
        <v>4</v>
      </c>
      <c r="S53" s="19">
        <v>5</v>
      </c>
      <c r="T53" s="19">
        <v>0</v>
      </c>
      <c r="U53" s="19">
        <v>18</v>
      </c>
      <c r="V53" s="19">
        <v>36</v>
      </c>
    </row>
    <row r="54" spans="2:23" ht="20.100000000000001" customHeight="1" thickBot="1" x14ac:dyDescent="0.25">
      <c r="B54" s="4" t="s">
        <v>241</v>
      </c>
      <c r="C54" s="19">
        <v>124</v>
      </c>
      <c r="D54" s="19">
        <v>25</v>
      </c>
      <c r="E54" s="19">
        <v>56</v>
      </c>
      <c r="F54" s="19">
        <v>43</v>
      </c>
      <c r="G54" s="19">
        <v>17</v>
      </c>
      <c r="H54" s="19">
        <v>0</v>
      </c>
      <c r="I54" s="19">
        <v>20</v>
      </c>
      <c r="J54" s="19">
        <v>7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27</v>
      </c>
      <c r="R54" s="19">
        <v>25</v>
      </c>
      <c r="S54" s="19">
        <v>0</v>
      </c>
      <c r="T54" s="19">
        <v>5</v>
      </c>
      <c r="U54" s="19">
        <v>23</v>
      </c>
      <c r="V54" s="19">
        <v>123</v>
      </c>
    </row>
    <row r="55" spans="2:23" ht="20.100000000000001" customHeight="1" thickBot="1" x14ac:dyDescent="0.25">
      <c r="B55" s="4" t="s">
        <v>242</v>
      </c>
      <c r="C55" s="19">
        <v>55</v>
      </c>
      <c r="D55" s="19">
        <v>38</v>
      </c>
      <c r="E55" s="19">
        <v>8</v>
      </c>
      <c r="F55" s="19">
        <v>9</v>
      </c>
      <c r="G55" s="19">
        <v>49</v>
      </c>
      <c r="H55" s="19">
        <v>0</v>
      </c>
      <c r="I55" s="19">
        <v>47</v>
      </c>
      <c r="J55" s="19">
        <v>4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36</v>
      </c>
      <c r="R55" s="19">
        <v>34</v>
      </c>
      <c r="S55" s="19">
        <v>0</v>
      </c>
      <c r="T55" s="19">
        <v>0</v>
      </c>
      <c r="U55" s="19">
        <v>31</v>
      </c>
      <c r="V55" s="19">
        <v>111</v>
      </c>
    </row>
    <row r="56" spans="2:23" ht="20.100000000000001" customHeight="1" thickBot="1" x14ac:dyDescent="0.25">
      <c r="B56" s="4" t="s">
        <v>243</v>
      </c>
      <c r="C56" s="19">
        <v>11</v>
      </c>
      <c r="D56" s="19">
        <v>1</v>
      </c>
      <c r="E56" s="19">
        <v>5</v>
      </c>
      <c r="F56" s="19">
        <v>5</v>
      </c>
      <c r="G56" s="19">
        <v>2</v>
      </c>
      <c r="H56" s="19">
        <v>0</v>
      </c>
      <c r="I56" s="19">
        <v>2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8</v>
      </c>
      <c r="R56" s="19">
        <v>8</v>
      </c>
      <c r="S56" s="19">
        <v>0</v>
      </c>
      <c r="T56" s="19">
        <v>3</v>
      </c>
      <c r="U56" s="19">
        <v>6</v>
      </c>
      <c r="V56" s="19">
        <v>23</v>
      </c>
    </row>
    <row r="57" spans="2:23" ht="20.100000000000001" customHeight="1" thickBot="1" x14ac:dyDescent="0.25">
      <c r="B57" s="4" t="s">
        <v>244</v>
      </c>
      <c r="C57" s="19">
        <v>8</v>
      </c>
      <c r="D57" s="19">
        <v>5</v>
      </c>
      <c r="E57" s="19">
        <v>3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2</v>
      </c>
      <c r="T57" s="19">
        <v>0</v>
      </c>
      <c r="U57" s="19">
        <v>2</v>
      </c>
      <c r="V57" s="19">
        <v>10</v>
      </c>
    </row>
    <row r="58" spans="2:23" ht="20.100000000000001" customHeight="1" thickBot="1" x14ac:dyDescent="0.25">
      <c r="B58" s="4" t="s">
        <v>270</v>
      </c>
      <c r="C58" s="19">
        <v>18</v>
      </c>
      <c r="D58" s="19">
        <v>11</v>
      </c>
      <c r="E58" s="19">
        <v>7</v>
      </c>
      <c r="F58" s="19">
        <v>0</v>
      </c>
      <c r="G58" s="19">
        <v>4</v>
      </c>
      <c r="H58" s="19">
        <v>0</v>
      </c>
      <c r="I58" s="19">
        <v>4</v>
      </c>
      <c r="J58" s="19">
        <v>3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2</v>
      </c>
      <c r="R58" s="19">
        <v>3</v>
      </c>
      <c r="S58" s="19">
        <v>0</v>
      </c>
      <c r="T58" s="19">
        <v>2</v>
      </c>
      <c r="U58" s="19">
        <v>3</v>
      </c>
      <c r="V58" s="19">
        <v>5</v>
      </c>
    </row>
    <row r="59" spans="2:23" ht="20.100000000000001" customHeight="1" thickBot="1" x14ac:dyDescent="0.25">
      <c r="B59" s="4" t="s">
        <v>246</v>
      </c>
      <c r="C59" s="19">
        <v>67</v>
      </c>
      <c r="D59" s="19">
        <v>40</v>
      </c>
      <c r="E59" s="19">
        <v>17</v>
      </c>
      <c r="F59" s="19">
        <v>10</v>
      </c>
      <c r="G59" s="19">
        <v>35</v>
      </c>
      <c r="H59" s="19">
        <v>0</v>
      </c>
      <c r="I59" s="19">
        <v>30</v>
      </c>
      <c r="J59" s="19">
        <v>10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16</v>
      </c>
      <c r="R59" s="19">
        <v>20</v>
      </c>
      <c r="S59" s="19">
        <v>0</v>
      </c>
      <c r="T59" s="19">
        <v>0</v>
      </c>
      <c r="U59" s="19">
        <v>17</v>
      </c>
      <c r="V59" s="19">
        <v>54</v>
      </c>
    </row>
    <row r="60" spans="2:23" ht="20.100000000000001" customHeight="1" thickBot="1" x14ac:dyDescent="0.25">
      <c r="B60" s="4" t="s">
        <v>247</v>
      </c>
      <c r="C60" s="19">
        <v>7</v>
      </c>
      <c r="D60" s="19">
        <v>0</v>
      </c>
      <c r="E60" s="19">
        <v>7</v>
      </c>
      <c r="F60" s="19">
        <v>0</v>
      </c>
      <c r="G60" s="19">
        <v>1</v>
      </c>
      <c r="H60" s="19">
        <v>0</v>
      </c>
      <c r="I60" s="19">
        <v>1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</v>
      </c>
      <c r="R60" s="19">
        <v>1</v>
      </c>
      <c r="S60" s="19">
        <v>0</v>
      </c>
      <c r="T60" s="19">
        <v>0</v>
      </c>
      <c r="U60" s="19">
        <v>0</v>
      </c>
      <c r="V60" s="19">
        <v>12</v>
      </c>
    </row>
    <row r="61" spans="2:23" ht="20.100000000000001" customHeight="1" thickBot="1" x14ac:dyDescent="0.25">
      <c r="B61" s="7" t="s">
        <v>22</v>
      </c>
      <c r="C61" s="9">
        <f>SUM(C11:C60)</f>
        <v>2592</v>
      </c>
      <c r="D61" s="9">
        <f t="shared" ref="D61:V61" si="0">SUM(D11:D60)</f>
        <v>953</v>
      </c>
      <c r="E61" s="9">
        <f t="shared" si="0"/>
        <v>1062</v>
      </c>
      <c r="F61" s="9">
        <f t="shared" si="0"/>
        <v>577</v>
      </c>
      <c r="G61" s="9">
        <f t="shared" si="0"/>
        <v>742</v>
      </c>
      <c r="H61" s="9">
        <f t="shared" si="0"/>
        <v>1</v>
      </c>
      <c r="I61" s="9">
        <f t="shared" si="0"/>
        <v>705</v>
      </c>
      <c r="J61" s="9">
        <f t="shared" si="0"/>
        <v>150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852</v>
      </c>
      <c r="R61" s="9">
        <f t="shared" si="0"/>
        <v>909</v>
      </c>
      <c r="S61" s="9">
        <f t="shared" si="0"/>
        <v>20</v>
      </c>
      <c r="T61" s="9">
        <f t="shared" si="0"/>
        <v>62</v>
      </c>
      <c r="U61" s="9">
        <f t="shared" si="0"/>
        <v>735</v>
      </c>
      <c r="V61" s="9">
        <f t="shared" si="0"/>
        <v>2313</v>
      </c>
    </row>
    <row r="62" spans="2:23" ht="20.100000000000001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76" t="s">
        <v>63</v>
      </c>
      <c r="D9" s="73"/>
      <c r="E9" s="73"/>
      <c r="F9" s="77"/>
      <c r="G9" s="76" t="s">
        <v>64</v>
      </c>
      <c r="H9" s="73"/>
      <c r="I9" s="73"/>
      <c r="J9" s="77"/>
      <c r="K9" s="76" t="s">
        <v>65</v>
      </c>
      <c r="L9" s="73"/>
      <c r="M9" s="73"/>
      <c r="N9" s="77"/>
      <c r="O9" s="76" t="s">
        <v>66</v>
      </c>
      <c r="P9" s="73"/>
      <c r="Q9" s="73"/>
      <c r="R9" s="77"/>
      <c r="S9" s="76" t="s">
        <v>67</v>
      </c>
      <c r="T9" s="73"/>
      <c r="U9" s="73"/>
      <c r="V9" s="77"/>
      <c r="W9" s="76" t="s">
        <v>68</v>
      </c>
      <c r="X9" s="73"/>
      <c r="Y9" s="73"/>
      <c r="Z9" s="77"/>
      <c r="AA9" s="76" t="s">
        <v>69</v>
      </c>
      <c r="AB9" s="73"/>
      <c r="AC9" s="73"/>
      <c r="AD9" s="77"/>
      <c r="AE9" s="76" t="s">
        <v>70</v>
      </c>
      <c r="AF9" s="73"/>
      <c r="AG9" s="73"/>
      <c r="AH9" s="77"/>
      <c r="AI9" s="76" t="s">
        <v>71</v>
      </c>
      <c r="AJ9" s="73"/>
      <c r="AK9" s="73"/>
      <c r="AL9" s="77"/>
      <c r="AM9" s="76" t="s">
        <v>72</v>
      </c>
      <c r="AN9" s="73"/>
      <c r="AO9" s="73"/>
      <c r="AP9" s="77"/>
      <c r="AQ9" s="76" t="s">
        <v>73</v>
      </c>
      <c r="AR9" s="73"/>
      <c r="AS9" s="73"/>
      <c r="AT9" s="77"/>
      <c r="AU9" s="76" t="s">
        <v>284</v>
      </c>
      <c r="AV9" s="73"/>
      <c r="AW9" s="73"/>
      <c r="AX9" s="77"/>
      <c r="AY9" s="76" t="s">
        <v>74</v>
      </c>
      <c r="AZ9" s="73"/>
      <c r="BA9" s="73"/>
      <c r="BB9" s="77"/>
      <c r="BC9" s="76" t="s">
        <v>267</v>
      </c>
      <c r="BD9" s="73"/>
      <c r="BE9" s="73"/>
      <c r="BF9" s="77"/>
      <c r="BG9" s="76" t="s">
        <v>75</v>
      </c>
      <c r="BH9" s="73"/>
      <c r="BI9" s="73"/>
      <c r="BJ9" s="77"/>
      <c r="BK9" s="76" t="s">
        <v>76</v>
      </c>
      <c r="BL9" s="73"/>
      <c r="BM9" s="73"/>
      <c r="BN9" s="77"/>
      <c r="BO9" s="76" t="s">
        <v>77</v>
      </c>
      <c r="BP9" s="73"/>
      <c r="BQ9" s="73"/>
      <c r="BR9" s="77"/>
      <c r="BS9" s="76" t="s">
        <v>78</v>
      </c>
      <c r="BT9" s="73"/>
      <c r="BU9" s="73"/>
      <c r="BV9" s="77"/>
      <c r="BW9" s="76" t="s">
        <v>79</v>
      </c>
      <c r="BX9" s="73"/>
      <c r="BY9" s="73"/>
      <c r="BZ9" s="77"/>
      <c r="CA9" s="76" t="s">
        <v>80</v>
      </c>
      <c r="CB9" s="73"/>
      <c r="CC9" s="73"/>
      <c r="CD9" s="77"/>
      <c r="CE9" s="76" t="s">
        <v>268</v>
      </c>
      <c r="CF9" s="73"/>
      <c r="CG9" s="73"/>
      <c r="CH9" s="73"/>
      <c r="CI9" s="76" t="s">
        <v>269</v>
      </c>
      <c r="CJ9" s="73"/>
      <c r="CK9" s="73"/>
      <c r="CL9" s="73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8" t="s">
        <v>31</v>
      </c>
      <c r="AV10" s="8" t="s">
        <v>81</v>
      </c>
      <c r="AW10" s="8" t="s">
        <v>33</v>
      </c>
      <c r="AX10" s="8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8" t="s">
        <v>31</v>
      </c>
      <c r="BD10" s="8" t="s">
        <v>81</v>
      </c>
      <c r="BE10" s="8" t="s">
        <v>33</v>
      </c>
      <c r="BF10" s="8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8" t="s">
        <v>31</v>
      </c>
      <c r="CF10" s="8" t="s">
        <v>81</v>
      </c>
      <c r="CG10" s="8" t="s">
        <v>33</v>
      </c>
      <c r="CH10" s="8" t="s">
        <v>34</v>
      </c>
      <c r="CI10" s="8" t="s">
        <v>31</v>
      </c>
      <c r="CJ10" s="8" t="s">
        <v>81</v>
      </c>
      <c r="CK10" s="8" t="s">
        <v>33</v>
      </c>
      <c r="CL10" s="8" t="s">
        <v>34</v>
      </c>
    </row>
    <row r="11" spans="2:90" ht="20.100000000000001" customHeight="1" thickBot="1" x14ac:dyDescent="0.25">
      <c r="B11" s="3" t="s">
        <v>198</v>
      </c>
      <c r="C11" s="18">
        <v>114</v>
      </c>
      <c r="D11" s="18">
        <v>1</v>
      </c>
      <c r="E11" s="18">
        <v>119</v>
      </c>
      <c r="F11" s="18">
        <v>554</v>
      </c>
      <c r="G11" s="18">
        <v>0</v>
      </c>
      <c r="H11" s="18">
        <v>0</v>
      </c>
      <c r="I11" s="18">
        <v>0</v>
      </c>
      <c r="J11" s="18">
        <v>3</v>
      </c>
      <c r="K11" s="18">
        <v>1</v>
      </c>
      <c r="L11" s="18">
        <v>0</v>
      </c>
      <c r="M11" s="18">
        <v>0</v>
      </c>
      <c r="N11" s="18">
        <v>7</v>
      </c>
      <c r="O11" s="18">
        <v>0</v>
      </c>
      <c r="P11" s="18">
        <v>0</v>
      </c>
      <c r="Q11" s="18">
        <v>0</v>
      </c>
      <c r="R11" s="18">
        <v>0</v>
      </c>
      <c r="S11" s="18">
        <v>1</v>
      </c>
      <c r="T11" s="18">
        <v>1</v>
      </c>
      <c r="U11" s="18">
        <v>2</v>
      </c>
      <c r="V11" s="18">
        <v>1</v>
      </c>
      <c r="W11" s="18">
        <v>40</v>
      </c>
      <c r="X11" s="18">
        <v>0</v>
      </c>
      <c r="Y11" s="18">
        <v>38</v>
      </c>
      <c r="Z11" s="18">
        <v>167</v>
      </c>
      <c r="AA11" s="18">
        <v>1</v>
      </c>
      <c r="AB11" s="18">
        <v>0</v>
      </c>
      <c r="AC11" s="18">
        <v>0</v>
      </c>
      <c r="AD11" s="18">
        <v>1</v>
      </c>
      <c r="AE11" s="18">
        <v>0</v>
      </c>
      <c r="AF11" s="18">
        <v>0</v>
      </c>
      <c r="AG11" s="18">
        <v>1</v>
      </c>
      <c r="AH11" s="18">
        <v>1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2</v>
      </c>
      <c r="AQ11" s="18">
        <v>15</v>
      </c>
      <c r="AR11" s="18">
        <v>0</v>
      </c>
      <c r="AS11" s="18">
        <v>15</v>
      </c>
      <c r="AT11" s="18">
        <v>114</v>
      </c>
      <c r="AU11" s="18">
        <v>0</v>
      </c>
      <c r="AV11" s="18">
        <v>0</v>
      </c>
      <c r="AW11" s="18">
        <v>0</v>
      </c>
      <c r="AX11" s="18">
        <v>0</v>
      </c>
      <c r="AY11" s="18">
        <v>1</v>
      </c>
      <c r="AZ11" s="18">
        <v>0</v>
      </c>
      <c r="BA11" s="18">
        <v>2</v>
      </c>
      <c r="BB11" s="18">
        <v>13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2</v>
      </c>
      <c r="BT11" s="18">
        <v>0</v>
      </c>
      <c r="BU11" s="18">
        <v>8</v>
      </c>
      <c r="BV11" s="18">
        <v>26</v>
      </c>
      <c r="BW11" s="18">
        <v>0</v>
      </c>
      <c r="BX11" s="18">
        <v>0</v>
      </c>
      <c r="BY11" s="18">
        <v>2</v>
      </c>
      <c r="BZ11" s="18">
        <v>21</v>
      </c>
      <c r="CA11" s="18">
        <v>53</v>
      </c>
      <c r="CB11" s="18">
        <v>0</v>
      </c>
      <c r="CC11" s="18">
        <v>51</v>
      </c>
      <c r="CD11" s="18">
        <v>198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199</v>
      </c>
      <c r="C12" s="19">
        <v>121</v>
      </c>
      <c r="D12" s="19">
        <v>0</v>
      </c>
      <c r="E12" s="19">
        <v>122</v>
      </c>
      <c r="F12" s="19">
        <v>652</v>
      </c>
      <c r="G12" s="19">
        <v>2</v>
      </c>
      <c r="H12" s="19">
        <v>0</v>
      </c>
      <c r="I12" s="19">
        <v>1</v>
      </c>
      <c r="J12" s="19">
        <v>6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6</v>
      </c>
      <c r="T12" s="19">
        <v>0</v>
      </c>
      <c r="U12" s="19">
        <v>4</v>
      </c>
      <c r="V12" s="19">
        <v>8</v>
      </c>
      <c r="W12" s="19">
        <v>33</v>
      </c>
      <c r="X12" s="19">
        <v>0</v>
      </c>
      <c r="Y12" s="19">
        <v>35</v>
      </c>
      <c r="Z12" s="19">
        <v>217</v>
      </c>
      <c r="AA12" s="19">
        <v>0</v>
      </c>
      <c r="AB12" s="19">
        <v>0</v>
      </c>
      <c r="AC12" s="19">
        <v>0</v>
      </c>
      <c r="AD12" s="19">
        <v>0</v>
      </c>
      <c r="AE12" s="19">
        <v>1</v>
      </c>
      <c r="AF12" s="19">
        <v>0</v>
      </c>
      <c r="AG12" s="19">
        <v>0</v>
      </c>
      <c r="AH12" s="19">
        <v>6</v>
      </c>
      <c r="AI12" s="19">
        <v>0</v>
      </c>
      <c r="AJ12" s="19">
        <v>0</v>
      </c>
      <c r="AK12" s="19">
        <v>0</v>
      </c>
      <c r="AL12" s="19">
        <v>1</v>
      </c>
      <c r="AM12" s="19">
        <v>3</v>
      </c>
      <c r="AN12" s="19">
        <v>0</v>
      </c>
      <c r="AO12" s="19">
        <v>1</v>
      </c>
      <c r="AP12" s="19">
        <v>4</v>
      </c>
      <c r="AQ12" s="19">
        <v>24</v>
      </c>
      <c r="AR12" s="19">
        <v>0</v>
      </c>
      <c r="AS12" s="19">
        <v>22</v>
      </c>
      <c r="AT12" s="19">
        <v>117</v>
      </c>
      <c r="AU12" s="19">
        <v>0</v>
      </c>
      <c r="AV12" s="19">
        <v>0</v>
      </c>
      <c r="AW12" s="19">
        <v>0</v>
      </c>
      <c r="AX12" s="19">
        <v>1</v>
      </c>
      <c r="AY12" s="19">
        <v>4</v>
      </c>
      <c r="AZ12" s="19">
        <v>0</v>
      </c>
      <c r="BA12" s="19">
        <v>6</v>
      </c>
      <c r="BB12" s="19">
        <v>24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6</v>
      </c>
      <c r="BT12" s="19">
        <v>0</v>
      </c>
      <c r="BU12" s="19">
        <v>8</v>
      </c>
      <c r="BV12" s="19">
        <v>29</v>
      </c>
      <c r="BW12" s="19">
        <v>5</v>
      </c>
      <c r="BX12" s="19">
        <v>0</v>
      </c>
      <c r="BY12" s="19">
        <v>4</v>
      </c>
      <c r="BZ12" s="19">
        <v>5</v>
      </c>
      <c r="CA12" s="19">
        <v>37</v>
      </c>
      <c r="CB12" s="19">
        <v>0</v>
      </c>
      <c r="CC12" s="19">
        <v>41</v>
      </c>
      <c r="CD12" s="19">
        <v>234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200</v>
      </c>
      <c r="C13" s="19">
        <v>70</v>
      </c>
      <c r="D13" s="19">
        <v>0</v>
      </c>
      <c r="E13" s="19">
        <v>55</v>
      </c>
      <c r="F13" s="19">
        <v>350</v>
      </c>
      <c r="G13" s="19">
        <v>0</v>
      </c>
      <c r="H13" s="19">
        <v>0</v>
      </c>
      <c r="I13" s="19">
        <v>1</v>
      </c>
      <c r="J13" s="19">
        <v>6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6</v>
      </c>
      <c r="T13" s="19">
        <v>0</v>
      </c>
      <c r="U13" s="19">
        <v>5</v>
      </c>
      <c r="V13" s="19">
        <v>9</v>
      </c>
      <c r="W13" s="19">
        <v>19</v>
      </c>
      <c r="X13" s="19">
        <v>0</v>
      </c>
      <c r="Y13" s="19">
        <v>17</v>
      </c>
      <c r="Z13" s="19">
        <v>131</v>
      </c>
      <c r="AA13" s="19">
        <v>0</v>
      </c>
      <c r="AB13" s="19">
        <v>0</v>
      </c>
      <c r="AC13" s="19">
        <v>0</v>
      </c>
      <c r="AD13" s="19">
        <v>0</v>
      </c>
      <c r="AE13" s="19">
        <v>1</v>
      </c>
      <c r="AF13" s="19">
        <v>0</v>
      </c>
      <c r="AG13" s="19">
        <v>1</v>
      </c>
      <c r="AH13" s="19">
        <v>5</v>
      </c>
      <c r="AI13" s="19">
        <v>0</v>
      </c>
      <c r="AJ13" s="19">
        <v>0</v>
      </c>
      <c r="AK13" s="19">
        <v>0</v>
      </c>
      <c r="AL13" s="19">
        <v>0</v>
      </c>
      <c r="AM13" s="19">
        <v>1</v>
      </c>
      <c r="AN13" s="19">
        <v>0</v>
      </c>
      <c r="AO13" s="19">
        <v>0</v>
      </c>
      <c r="AP13" s="19">
        <v>1</v>
      </c>
      <c r="AQ13" s="19">
        <v>9</v>
      </c>
      <c r="AR13" s="19">
        <v>0</v>
      </c>
      <c r="AS13" s="19">
        <v>11</v>
      </c>
      <c r="AT13" s="19">
        <v>48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2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3</v>
      </c>
      <c r="BT13" s="19">
        <v>0</v>
      </c>
      <c r="BU13" s="19">
        <v>2</v>
      </c>
      <c r="BV13" s="19">
        <v>22</v>
      </c>
      <c r="BW13" s="19">
        <v>4</v>
      </c>
      <c r="BX13" s="19">
        <v>0</v>
      </c>
      <c r="BY13" s="19">
        <v>3</v>
      </c>
      <c r="BZ13" s="19">
        <v>7</v>
      </c>
      <c r="CA13" s="19">
        <v>27</v>
      </c>
      <c r="CB13" s="19">
        <v>0</v>
      </c>
      <c r="CC13" s="19">
        <v>15</v>
      </c>
      <c r="CD13" s="19">
        <v>119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201</v>
      </c>
      <c r="C14" s="19">
        <v>122</v>
      </c>
      <c r="D14" s="19">
        <v>4</v>
      </c>
      <c r="E14" s="19">
        <v>121</v>
      </c>
      <c r="F14" s="19">
        <v>479</v>
      </c>
      <c r="G14" s="19">
        <v>1</v>
      </c>
      <c r="H14" s="19">
        <v>0</v>
      </c>
      <c r="I14" s="19">
        <v>1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3</v>
      </c>
      <c r="T14" s="19">
        <v>3</v>
      </c>
      <c r="U14" s="19">
        <v>7</v>
      </c>
      <c r="V14" s="19">
        <v>7</v>
      </c>
      <c r="W14" s="19">
        <v>33</v>
      </c>
      <c r="X14" s="19">
        <v>0</v>
      </c>
      <c r="Y14" s="19">
        <v>39</v>
      </c>
      <c r="Z14" s="19">
        <v>136</v>
      </c>
      <c r="AA14" s="19">
        <v>0</v>
      </c>
      <c r="AB14" s="19">
        <v>0</v>
      </c>
      <c r="AC14" s="19">
        <v>0</v>
      </c>
      <c r="AD14" s="19">
        <v>1</v>
      </c>
      <c r="AE14" s="19">
        <v>0</v>
      </c>
      <c r="AF14" s="19">
        <v>0</v>
      </c>
      <c r="AG14" s="19">
        <v>0</v>
      </c>
      <c r="AH14" s="19">
        <v>9</v>
      </c>
      <c r="AI14" s="19">
        <v>0</v>
      </c>
      <c r="AJ14" s="19">
        <v>0</v>
      </c>
      <c r="AK14" s="19">
        <v>0</v>
      </c>
      <c r="AL14" s="19">
        <v>0</v>
      </c>
      <c r="AM14" s="19">
        <v>5</v>
      </c>
      <c r="AN14" s="19">
        <v>0</v>
      </c>
      <c r="AO14" s="19">
        <v>6</v>
      </c>
      <c r="AP14" s="19">
        <v>4</v>
      </c>
      <c r="AQ14" s="19">
        <v>25</v>
      </c>
      <c r="AR14" s="19">
        <v>0</v>
      </c>
      <c r="AS14" s="19">
        <v>20</v>
      </c>
      <c r="AT14" s="19">
        <v>83</v>
      </c>
      <c r="AU14" s="19">
        <v>0</v>
      </c>
      <c r="AV14" s="19">
        <v>0</v>
      </c>
      <c r="AW14" s="19">
        <v>0</v>
      </c>
      <c r="AX14" s="19">
        <v>0</v>
      </c>
      <c r="AY14" s="19">
        <v>5</v>
      </c>
      <c r="AZ14" s="19">
        <v>0</v>
      </c>
      <c r="BA14" s="19">
        <v>6</v>
      </c>
      <c r="BB14" s="19">
        <v>7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2</v>
      </c>
      <c r="BT14" s="19">
        <v>0</v>
      </c>
      <c r="BU14" s="19">
        <v>3</v>
      </c>
      <c r="BV14" s="19">
        <v>31</v>
      </c>
      <c r="BW14" s="19">
        <v>4</v>
      </c>
      <c r="BX14" s="19">
        <v>1</v>
      </c>
      <c r="BY14" s="19">
        <v>5</v>
      </c>
      <c r="BZ14" s="19">
        <v>7</v>
      </c>
      <c r="CA14" s="19">
        <v>44</v>
      </c>
      <c r="CB14" s="19">
        <v>0</v>
      </c>
      <c r="CC14" s="19">
        <v>34</v>
      </c>
      <c r="CD14" s="19">
        <v>193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202</v>
      </c>
      <c r="C15" s="19">
        <v>32</v>
      </c>
      <c r="D15" s="19">
        <v>0</v>
      </c>
      <c r="E15" s="19">
        <v>49</v>
      </c>
      <c r="F15" s="19">
        <v>268</v>
      </c>
      <c r="G15" s="19">
        <v>0</v>
      </c>
      <c r="H15" s="19">
        <v>0</v>
      </c>
      <c r="I15" s="19">
        <v>2</v>
      </c>
      <c r="J15" s="19">
        <v>3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2</v>
      </c>
      <c r="W15" s="19">
        <v>7</v>
      </c>
      <c r="X15" s="19">
        <v>0</v>
      </c>
      <c r="Y15" s="19">
        <v>9</v>
      </c>
      <c r="Z15" s="19">
        <v>89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2</v>
      </c>
      <c r="AI15" s="19">
        <v>0</v>
      </c>
      <c r="AJ15" s="19">
        <v>0</v>
      </c>
      <c r="AK15" s="19">
        <v>0</v>
      </c>
      <c r="AL15" s="19">
        <v>0</v>
      </c>
      <c r="AM15" s="19">
        <v>1</v>
      </c>
      <c r="AN15" s="19">
        <v>0</v>
      </c>
      <c r="AO15" s="19">
        <v>1</v>
      </c>
      <c r="AP15" s="19">
        <v>1</v>
      </c>
      <c r="AQ15" s="19">
        <v>5</v>
      </c>
      <c r="AR15" s="19">
        <v>0</v>
      </c>
      <c r="AS15" s="19">
        <v>15</v>
      </c>
      <c r="AT15" s="19">
        <v>40</v>
      </c>
      <c r="AU15" s="19">
        <v>0</v>
      </c>
      <c r="AV15" s="19">
        <v>0</v>
      </c>
      <c r="AW15" s="19">
        <v>0</v>
      </c>
      <c r="AX15" s="19">
        <v>0</v>
      </c>
      <c r="AY15" s="19">
        <v>2</v>
      </c>
      <c r="AZ15" s="19">
        <v>0</v>
      </c>
      <c r="BA15" s="19">
        <v>1</v>
      </c>
      <c r="BB15" s="19">
        <v>2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1</v>
      </c>
      <c r="BT15" s="19">
        <v>0</v>
      </c>
      <c r="BU15" s="19">
        <v>1</v>
      </c>
      <c r="BV15" s="19">
        <v>17</v>
      </c>
      <c r="BW15" s="19">
        <v>1</v>
      </c>
      <c r="BX15" s="19">
        <v>0</v>
      </c>
      <c r="BY15" s="19">
        <v>3</v>
      </c>
      <c r="BZ15" s="19">
        <v>0</v>
      </c>
      <c r="CA15" s="19">
        <v>14</v>
      </c>
      <c r="CB15" s="19">
        <v>0</v>
      </c>
      <c r="CC15" s="19">
        <v>17</v>
      </c>
      <c r="CD15" s="19">
        <v>112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203</v>
      </c>
      <c r="C16" s="19">
        <v>57</v>
      </c>
      <c r="D16" s="19">
        <v>3</v>
      </c>
      <c r="E16" s="19">
        <v>61</v>
      </c>
      <c r="F16" s="19">
        <v>273</v>
      </c>
      <c r="G16" s="19">
        <v>0</v>
      </c>
      <c r="H16" s="19">
        <v>0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2</v>
      </c>
      <c r="S16" s="19">
        <v>7</v>
      </c>
      <c r="T16" s="19">
        <v>1</v>
      </c>
      <c r="U16" s="19">
        <v>5</v>
      </c>
      <c r="V16" s="19">
        <v>8</v>
      </c>
      <c r="W16" s="19">
        <v>16</v>
      </c>
      <c r="X16" s="19">
        <v>1</v>
      </c>
      <c r="Y16" s="19">
        <v>17</v>
      </c>
      <c r="Z16" s="19">
        <v>62</v>
      </c>
      <c r="AA16" s="19">
        <v>2</v>
      </c>
      <c r="AB16" s="19">
        <v>1</v>
      </c>
      <c r="AC16" s="19">
        <v>2</v>
      </c>
      <c r="AD16" s="19">
        <v>1</v>
      </c>
      <c r="AE16" s="19">
        <v>1</v>
      </c>
      <c r="AF16" s="19">
        <v>0</v>
      </c>
      <c r="AG16" s="19">
        <v>1</v>
      </c>
      <c r="AH16" s="19">
        <v>3</v>
      </c>
      <c r="AI16" s="19">
        <v>0</v>
      </c>
      <c r="AJ16" s="19">
        <v>0</v>
      </c>
      <c r="AK16" s="19">
        <v>0</v>
      </c>
      <c r="AL16" s="19">
        <v>0</v>
      </c>
      <c r="AM16" s="19">
        <v>2</v>
      </c>
      <c r="AN16" s="19">
        <v>0</v>
      </c>
      <c r="AO16" s="19">
        <v>0</v>
      </c>
      <c r="AP16" s="19">
        <v>8</v>
      </c>
      <c r="AQ16" s="19">
        <v>6</v>
      </c>
      <c r="AR16" s="19">
        <v>0</v>
      </c>
      <c r="AS16" s="19">
        <v>10</v>
      </c>
      <c r="AT16" s="19">
        <v>72</v>
      </c>
      <c r="AU16" s="19">
        <v>0</v>
      </c>
      <c r="AV16" s="19">
        <v>0</v>
      </c>
      <c r="AW16" s="19">
        <v>0</v>
      </c>
      <c r="AX16" s="19">
        <v>1</v>
      </c>
      <c r="AY16" s="19">
        <v>0</v>
      </c>
      <c r="AZ16" s="19">
        <v>0</v>
      </c>
      <c r="BA16" s="19">
        <v>1</v>
      </c>
      <c r="BB16" s="19">
        <v>1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2</v>
      </c>
      <c r="BT16" s="19">
        <v>0</v>
      </c>
      <c r="BU16" s="19">
        <v>3</v>
      </c>
      <c r="BV16" s="19">
        <v>32</v>
      </c>
      <c r="BW16" s="19">
        <v>0</v>
      </c>
      <c r="BX16" s="19">
        <v>0</v>
      </c>
      <c r="BY16" s="19">
        <v>2</v>
      </c>
      <c r="BZ16" s="19">
        <v>4</v>
      </c>
      <c r="CA16" s="19">
        <v>21</v>
      </c>
      <c r="CB16" s="19">
        <v>0</v>
      </c>
      <c r="CC16" s="19">
        <v>20</v>
      </c>
      <c r="CD16" s="19">
        <v>78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204</v>
      </c>
      <c r="C17" s="19">
        <v>141</v>
      </c>
      <c r="D17" s="19">
        <v>0</v>
      </c>
      <c r="E17" s="19">
        <v>109</v>
      </c>
      <c r="F17" s="19">
        <v>641</v>
      </c>
      <c r="G17" s="19">
        <v>1</v>
      </c>
      <c r="H17" s="19">
        <v>0</v>
      </c>
      <c r="I17" s="19">
        <v>1</v>
      </c>
      <c r="J17" s="19">
        <v>11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5</v>
      </c>
      <c r="T17" s="19">
        <v>0</v>
      </c>
      <c r="U17" s="19">
        <v>8</v>
      </c>
      <c r="V17" s="19">
        <v>8</v>
      </c>
      <c r="W17" s="19">
        <v>43</v>
      </c>
      <c r="X17" s="19">
        <v>0</v>
      </c>
      <c r="Y17" s="19">
        <v>33</v>
      </c>
      <c r="Z17" s="19">
        <v>207</v>
      </c>
      <c r="AA17" s="19">
        <v>0</v>
      </c>
      <c r="AB17" s="19">
        <v>0</v>
      </c>
      <c r="AC17" s="19">
        <v>0</v>
      </c>
      <c r="AD17" s="19">
        <v>0</v>
      </c>
      <c r="AE17" s="19">
        <v>1</v>
      </c>
      <c r="AF17" s="19">
        <v>0</v>
      </c>
      <c r="AG17" s="19">
        <v>0</v>
      </c>
      <c r="AH17" s="19">
        <v>3</v>
      </c>
      <c r="AI17" s="19">
        <v>0</v>
      </c>
      <c r="AJ17" s="19">
        <v>0</v>
      </c>
      <c r="AK17" s="19">
        <v>0</v>
      </c>
      <c r="AL17" s="19">
        <v>0</v>
      </c>
      <c r="AM17" s="19">
        <v>2</v>
      </c>
      <c r="AN17" s="19">
        <v>0</v>
      </c>
      <c r="AO17" s="19">
        <v>3</v>
      </c>
      <c r="AP17" s="19">
        <v>3</v>
      </c>
      <c r="AQ17" s="19">
        <v>28</v>
      </c>
      <c r="AR17" s="19">
        <v>0</v>
      </c>
      <c r="AS17" s="19">
        <v>22</v>
      </c>
      <c r="AT17" s="19">
        <v>121</v>
      </c>
      <c r="AU17" s="19">
        <v>0</v>
      </c>
      <c r="AV17" s="19">
        <v>0</v>
      </c>
      <c r="AW17" s="19">
        <v>0</v>
      </c>
      <c r="AX17" s="19">
        <v>0</v>
      </c>
      <c r="AY17" s="19">
        <v>2</v>
      </c>
      <c r="AZ17" s="19">
        <v>0</v>
      </c>
      <c r="BA17" s="19">
        <v>0</v>
      </c>
      <c r="BB17" s="19">
        <v>4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4</v>
      </c>
      <c r="BL17" s="19">
        <v>0</v>
      </c>
      <c r="BM17" s="19">
        <v>1</v>
      </c>
      <c r="BN17" s="19">
        <v>9</v>
      </c>
      <c r="BO17" s="19">
        <v>0</v>
      </c>
      <c r="BP17" s="19">
        <v>0</v>
      </c>
      <c r="BQ17" s="19">
        <v>1</v>
      </c>
      <c r="BR17" s="19">
        <v>0</v>
      </c>
      <c r="BS17" s="19">
        <v>1</v>
      </c>
      <c r="BT17" s="19">
        <v>0</v>
      </c>
      <c r="BU17" s="19">
        <v>0</v>
      </c>
      <c r="BV17" s="19">
        <v>40</v>
      </c>
      <c r="BW17" s="19">
        <v>6</v>
      </c>
      <c r="BX17" s="19">
        <v>0</v>
      </c>
      <c r="BY17" s="19">
        <v>3</v>
      </c>
      <c r="BZ17" s="19">
        <v>6</v>
      </c>
      <c r="CA17" s="19">
        <v>48</v>
      </c>
      <c r="CB17" s="19">
        <v>0</v>
      </c>
      <c r="CC17" s="19">
        <v>37</v>
      </c>
      <c r="CD17" s="19">
        <v>229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205</v>
      </c>
      <c r="C18" s="19">
        <v>130</v>
      </c>
      <c r="D18" s="19">
        <v>1</v>
      </c>
      <c r="E18" s="19">
        <v>133</v>
      </c>
      <c r="F18" s="19">
        <v>616</v>
      </c>
      <c r="G18" s="19">
        <v>0</v>
      </c>
      <c r="H18" s="19">
        <v>0</v>
      </c>
      <c r="I18" s="19">
        <v>0</v>
      </c>
      <c r="J18" s="19">
        <v>4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8</v>
      </c>
      <c r="T18" s="19">
        <v>0</v>
      </c>
      <c r="U18" s="19">
        <v>1</v>
      </c>
      <c r="V18" s="19">
        <v>15</v>
      </c>
      <c r="W18" s="19">
        <v>40</v>
      </c>
      <c r="X18" s="19">
        <v>0</v>
      </c>
      <c r="Y18" s="19">
        <v>42</v>
      </c>
      <c r="Z18" s="19">
        <v>190</v>
      </c>
      <c r="AA18" s="19">
        <v>0</v>
      </c>
      <c r="AB18" s="19">
        <v>0</v>
      </c>
      <c r="AC18" s="19">
        <v>0</v>
      </c>
      <c r="AD18" s="19">
        <v>0</v>
      </c>
      <c r="AE18" s="19">
        <v>2</v>
      </c>
      <c r="AF18" s="19">
        <v>0</v>
      </c>
      <c r="AG18" s="19">
        <v>0</v>
      </c>
      <c r="AH18" s="19">
        <v>6</v>
      </c>
      <c r="AI18" s="19">
        <v>0</v>
      </c>
      <c r="AJ18" s="19">
        <v>0</v>
      </c>
      <c r="AK18" s="19">
        <v>0</v>
      </c>
      <c r="AL18" s="19">
        <v>0</v>
      </c>
      <c r="AM18" s="19">
        <v>5</v>
      </c>
      <c r="AN18" s="19">
        <v>0</v>
      </c>
      <c r="AO18" s="19">
        <v>7</v>
      </c>
      <c r="AP18" s="19">
        <v>4</v>
      </c>
      <c r="AQ18" s="19">
        <v>20</v>
      </c>
      <c r="AR18" s="19">
        <v>0</v>
      </c>
      <c r="AS18" s="19">
        <v>22</v>
      </c>
      <c r="AT18" s="19">
        <v>85</v>
      </c>
      <c r="AU18" s="19">
        <v>0</v>
      </c>
      <c r="AV18" s="19">
        <v>0</v>
      </c>
      <c r="AW18" s="19">
        <v>0</v>
      </c>
      <c r="AX18" s="19">
        <v>2</v>
      </c>
      <c r="AY18" s="19">
        <v>5</v>
      </c>
      <c r="AZ18" s="19">
        <v>0</v>
      </c>
      <c r="BA18" s="19">
        <v>4</v>
      </c>
      <c r="BB18" s="19">
        <v>5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2</v>
      </c>
      <c r="BO18" s="19">
        <v>0</v>
      </c>
      <c r="BP18" s="19">
        <v>0</v>
      </c>
      <c r="BQ18" s="19">
        <v>0</v>
      </c>
      <c r="BR18" s="19">
        <v>0</v>
      </c>
      <c r="BS18" s="19">
        <v>1</v>
      </c>
      <c r="BT18" s="19">
        <v>0</v>
      </c>
      <c r="BU18" s="19">
        <v>1</v>
      </c>
      <c r="BV18" s="19">
        <v>33</v>
      </c>
      <c r="BW18" s="19">
        <v>8</v>
      </c>
      <c r="BX18" s="19">
        <v>1</v>
      </c>
      <c r="BY18" s="19">
        <v>13</v>
      </c>
      <c r="BZ18" s="19">
        <v>10</v>
      </c>
      <c r="CA18" s="19">
        <v>41</v>
      </c>
      <c r="CB18" s="19">
        <v>0</v>
      </c>
      <c r="CC18" s="19">
        <v>43</v>
      </c>
      <c r="CD18" s="19">
        <v>262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206</v>
      </c>
      <c r="C19" s="19">
        <v>7</v>
      </c>
      <c r="D19" s="19">
        <v>0</v>
      </c>
      <c r="E19" s="19">
        <v>8</v>
      </c>
      <c r="F19" s="19">
        <v>47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2</v>
      </c>
      <c r="T19" s="19">
        <v>0</v>
      </c>
      <c r="U19" s="19">
        <v>3</v>
      </c>
      <c r="V19" s="19">
        <v>1</v>
      </c>
      <c r="W19" s="19">
        <v>2</v>
      </c>
      <c r="X19" s="19">
        <v>0</v>
      </c>
      <c r="Y19" s="19">
        <v>0</v>
      </c>
      <c r="Z19" s="19">
        <v>15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3</v>
      </c>
      <c r="AQ19" s="19">
        <v>1</v>
      </c>
      <c r="AR19" s="19">
        <v>0</v>
      </c>
      <c r="AS19" s="19">
        <v>2</v>
      </c>
      <c r="AT19" s="19">
        <v>14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2</v>
      </c>
      <c r="CB19" s="19">
        <v>0</v>
      </c>
      <c r="CC19" s="19">
        <v>3</v>
      </c>
      <c r="CD19" s="19">
        <v>14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00000000000001" customHeight="1" thickBot="1" x14ac:dyDescent="0.25">
      <c r="B20" s="4" t="s">
        <v>207</v>
      </c>
      <c r="C20" s="19">
        <v>15</v>
      </c>
      <c r="D20" s="19">
        <v>0</v>
      </c>
      <c r="E20" s="19">
        <v>12</v>
      </c>
      <c r="F20" s="19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0</v>
      </c>
      <c r="V20" s="19">
        <v>1</v>
      </c>
      <c r="W20" s="19">
        <v>3</v>
      </c>
      <c r="X20" s="19">
        <v>0</v>
      </c>
      <c r="Y20" s="19">
        <v>4</v>
      </c>
      <c r="Z20" s="19">
        <v>5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1</v>
      </c>
      <c r="AN20" s="19">
        <v>0</v>
      </c>
      <c r="AO20" s="19">
        <v>2</v>
      </c>
      <c r="AP20" s="19">
        <v>0</v>
      </c>
      <c r="AQ20" s="19">
        <v>6</v>
      </c>
      <c r="AR20" s="19">
        <v>0</v>
      </c>
      <c r="AS20" s="19">
        <v>2</v>
      </c>
      <c r="AT20" s="19">
        <v>9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2</v>
      </c>
      <c r="BW20" s="19">
        <v>0</v>
      </c>
      <c r="BX20" s="19">
        <v>0</v>
      </c>
      <c r="BY20" s="19">
        <v>2</v>
      </c>
      <c r="BZ20" s="19">
        <v>1</v>
      </c>
      <c r="CA20" s="19">
        <v>4</v>
      </c>
      <c r="CB20" s="19">
        <v>0</v>
      </c>
      <c r="CC20" s="19">
        <v>2</v>
      </c>
      <c r="CD20" s="19">
        <v>8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208</v>
      </c>
      <c r="C21" s="19">
        <v>65</v>
      </c>
      <c r="D21" s="19">
        <v>2</v>
      </c>
      <c r="E21" s="19">
        <v>69</v>
      </c>
      <c r="F21" s="19">
        <v>150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  <c r="U21" s="19">
        <v>2</v>
      </c>
      <c r="V21" s="19">
        <v>0</v>
      </c>
      <c r="W21" s="19">
        <v>25</v>
      </c>
      <c r="X21" s="19">
        <v>0</v>
      </c>
      <c r="Y21" s="19">
        <v>23</v>
      </c>
      <c r="Z21" s="19">
        <v>48</v>
      </c>
      <c r="AA21" s="19">
        <v>0</v>
      </c>
      <c r="AB21" s="19">
        <v>0</v>
      </c>
      <c r="AC21" s="19">
        <v>1</v>
      </c>
      <c r="AD21" s="19">
        <v>0</v>
      </c>
      <c r="AE21" s="19">
        <v>0</v>
      </c>
      <c r="AF21" s="19">
        <v>0</v>
      </c>
      <c r="AG21" s="19">
        <v>1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1</v>
      </c>
      <c r="AN21" s="19">
        <v>0</v>
      </c>
      <c r="AO21" s="19">
        <v>1</v>
      </c>
      <c r="AP21" s="19">
        <v>0</v>
      </c>
      <c r="AQ21" s="19">
        <v>11</v>
      </c>
      <c r="AR21" s="19">
        <v>0</v>
      </c>
      <c r="AS21" s="19">
        <v>12</v>
      </c>
      <c r="AT21" s="19">
        <v>30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2</v>
      </c>
      <c r="BT21" s="19">
        <v>0</v>
      </c>
      <c r="BU21" s="19">
        <v>2</v>
      </c>
      <c r="BV21" s="19">
        <v>3</v>
      </c>
      <c r="BW21" s="19">
        <v>1</v>
      </c>
      <c r="BX21" s="19">
        <v>1</v>
      </c>
      <c r="BY21" s="19">
        <v>2</v>
      </c>
      <c r="BZ21" s="19">
        <v>3</v>
      </c>
      <c r="CA21" s="19">
        <v>25</v>
      </c>
      <c r="CB21" s="19">
        <v>0</v>
      </c>
      <c r="CC21" s="19">
        <v>25</v>
      </c>
      <c r="CD21" s="19">
        <v>66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209</v>
      </c>
      <c r="C22" s="19">
        <v>63</v>
      </c>
      <c r="D22" s="19">
        <v>2</v>
      </c>
      <c r="E22" s="19">
        <v>64</v>
      </c>
      <c r="F22" s="19">
        <v>208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5</v>
      </c>
      <c r="T22" s="19">
        <v>1</v>
      </c>
      <c r="U22" s="19">
        <v>3</v>
      </c>
      <c r="V22" s="19">
        <v>8</v>
      </c>
      <c r="W22" s="19">
        <v>19</v>
      </c>
      <c r="X22" s="19">
        <v>0</v>
      </c>
      <c r="Y22" s="19">
        <v>22</v>
      </c>
      <c r="Z22" s="19">
        <v>67</v>
      </c>
      <c r="AA22" s="19">
        <v>0</v>
      </c>
      <c r="AB22" s="19">
        <v>0</v>
      </c>
      <c r="AC22" s="19">
        <v>1</v>
      </c>
      <c r="AD22" s="19">
        <v>0</v>
      </c>
      <c r="AE22" s="19">
        <v>1</v>
      </c>
      <c r="AF22" s="19">
        <v>0</v>
      </c>
      <c r="AG22" s="19">
        <v>1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2</v>
      </c>
      <c r="AN22" s="19">
        <v>0</v>
      </c>
      <c r="AO22" s="19">
        <v>2</v>
      </c>
      <c r="AP22" s="19">
        <v>5</v>
      </c>
      <c r="AQ22" s="19">
        <v>11</v>
      </c>
      <c r="AR22" s="19">
        <v>0</v>
      </c>
      <c r="AS22" s="19">
        <v>10</v>
      </c>
      <c r="AT22" s="19">
        <v>39</v>
      </c>
      <c r="AU22" s="19">
        <v>0</v>
      </c>
      <c r="AV22" s="19">
        <v>0</v>
      </c>
      <c r="AW22" s="19">
        <v>1</v>
      </c>
      <c r="AX22" s="19">
        <v>1</v>
      </c>
      <c r="AY22" s="19">
        <v>3</v>
      </c>
      <c r="AZ22" s="19">
        <v>0</v>
      </c>
      <c r="BA22" s="19">
        <v>3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2</v>
      </c>
      <c r="BT22" s="19">
        <v>0</v>
      </c>
      <c r="BU22" s="19">
        <v>3</v>
      </c>
      <c r="BV22" s="19">
        <v>12</v>
      </c>
      <c r="BW22" s="19">
        <v>3</v>
      </c>
      <c r="BX22" s="19">
        <v>0</v>
      </c>
      <c r="BY22" s="19">
        <v>5</v>
      </c>
      <c r="BZ22" s="19">
        <v>0</v>
      </c>
      <c r="CA22" s="19">
        <v>17</v>
      </c>
      <c r="CB22" s="19">
        <v>1</v>
      </c>
      <c r="CC22" s="19">
        <v>13</v>
      </c>
      <c r="CD22" s="19">
        <v>75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210</v>
      </c>
      <c r="C23" s="19">
        <v>113</v>
      </c>
      <c r="D23" s="19">
        <v>0</v>
      </c>
      <c r="E23" s="19">
        <v>111</v>
      </c>
      <c r="F23" s="19">
        <v>574</v>
      </c>
      <c r="G23" s="19">
        <v>0</v>
      </c>
      <c r="H23" s="19">
        <v>0</v>
      </c>
      <c r="I23" s="19">
        <v>2</v>
      </c>
      <c r="J23" s="19">
        <v>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19">
        <v>1</v>
      </c>
      <c r="S23" s="19">
        <v>9</v>
      </c>
      <c r="T23" s="19">
        <v>0</v>
      </c>
      <c r="U23" s="19">
        <v>12</v>
      </c>
      <c r="V23" s="19">
        <v>10</v>
      </c>
      <c r="W23" s="19">
        <v>33</v>
      </c>
      <c r="X23" s="19">
        <v>0</v>
      </c>
      <c r="Y23" s="19">
        <v>24</v>
      </c>
      <c r="Z23" s="19">
        <v>200</v>
      </c>
      <c r="AA23" s="19">
        <v>0</v>
      </c>
      <c r="AB23" s="19">
        <v>0</v>
      </c>
      <c r="AC23" s="19">
        <v>0</v>
      </c>
      <c r="AD23" s="19">
        <v>2</v>
      </c>
      <c r="AE23" s="19">
        <v>0</v>
      </c>
      <c r="AF23" s="19">
        <v>0</v>
      </c>
      <c r="AG23" s="19">
        <v>0</v>
      </c>
      <c r="AH23" s="19">
        <v>2</v>
      </c>
      <c r="AI23" s="19">
        <v>0</v>
      </c>
      <c r="AJ23" s="19">
        <v>0</v>
      </c>
      <c r="AK23" s="19">
        <v>0</v>
      </c>
      <c r="AL23" s="19">
        <v>0</v>
      </c>
      <c r="AM23" s="19">
        <v>6</v>
      </c>
      <c r="AN23" s="19">
        <v>0</v>
      </c>
      <c r="AO23" s="19">
        <v>5</v>
      </c>
      <c r="AP23" s="19">
        <v>5</v>
      </c>
      <c r="AQ23" s="19">
        <v>18</v>
      </c>
      <c r="AR23" s="19">
        <v>0</v>
      </c>
      <c r="AS23" s="19">
        <v>25</v>
      </c>
      <c r="AT23" s="19">
        <v>89</v>
      </c>
      <c r="AU23" s="19">
        <v>1</v>
      </c>
      <c r="AV23" s="19">
        <v>0</v>
      </c>
      <c r="AW23" s="19">
        <v>0</v>
      </c>
      <c r="AX23" s="19">
        <v>1</v>
      </c>
      <c r="AY23" s="19">
        <v>1</v>
      </c>
      <c r="AZ23" s="19">
        <v>0</v>
      </c>
      <c r="BA23" s="19">
        <v>1</v>
      </c>
      <c r="BB23" s="19">
        <v>2</v>
      </c>
      <c r="BC23" s="19">
        <v>1</v>
      </c>
      <c r="BD23" s="19">
        <v>0</v>
      </c>
      <c r="BE23" s="19">
        <v>0</v>
      </c>
      <c r="BF23" s="19">
        <v>1</v>
      </c>
      <c r="BG23" s="19">
        <v>0</v>
      </c>
      <c r="BH23" s="19">
        <v>0</v>
      </c>
      <c r="BI23" s="19">
        <v>0</v>
      </c>
      <c r="BJ23" s="19">
        <v>0</v>
      </c>
      <c r="BK23" s="19">
        <v>1</v>
      </c>
      <c r="BL23" s="19">
        <v>0</v>
      </c>
      <c r="BM23" s="19">
        <v>0</v>
      </c>
      <c r="BN23" s="19">
        <v>2</v>
      </c>
      <c r="BO23" s="19">
        <v>0</v>
      </c>
      <c r="BP23" s="19">
        <v>0</v>
      </c>
      <c r="BQ23" s="19">
        <v>0</v>
      </c>
      <c r="BR23" s="19">
        <v>0</v>
      </c>
      <c r="BS23" s="19">
        <v>6</v>
      </c>
      <c r="BT23" s="19">
        <v>0</v>
      </c>
      <c r="BU23" s="19">
        <v>4</v>
      </c>
      <c r="BV23" s="19">
        <v>6</v>
      </c>
      <c r="BW23" s="19">
        <v>6</v>
      </c>
      <c r="BX23" s="19">
        <v>0</v>
      </c>
      <c r="BY23" s="19">
        <v>10</v>
      </c>
      <c r="BZ23" s="19">
        <v>13</v>
      </c>
      <c r="CA23" s="19">
        <v>31</v>
      </c>
      <c r="CB23" s="19">
        <v>0</v>
      </c>
      <c r="CC23" s="19">
        <v>27</v>
      </c>
      <c r="CD23" s="19">
        <v>237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211</v>
      </c>
      <c r="C24" s="19">
        <v>141</v>
      </c>
      <c r="D24" s="19">
        <v>5</v>
      </c>
      <c r="E24" s="19">
        <v>148</v>
      </c>
      <c r="F24" s="19">
        <v>537</v>
      </c>
      <c r="G24" s="19">
        <v>2</v>
      </c>
      <c r="H24" s="19">
        <v>0</v>
      </c>
      <c r="I24" s="19">
        <v>1</v>
      </c>
      <c r="J24" s="19">
        <v>13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</v>
      </c>
      <c r="R24" s="19">
        <v>0</v>
      </c>
      <c r="S24" s="19">
        <v>5</v>
      </c>
      <c r="T24" s="19">
        <v>1</v>
      </c>
      <c r="U24" s="19">
        <v>3</v>
      </c>
      <c r="V24" s="19">
        <v>7</v>
      </c>
      <c r="W24" s="19">
        <v>47</v>
      </c>
      <c r="X24" s="19">
        <v>0</v>
      </c>
      <c r="Y24" s="19">
        <v>40</v>
      </c>
      <c r="Z24" s="19">
        <v>154</v>
      </c>
      <c r="AA24" s="19">
        <v>0</v>
      </c>
      <c r="AB24" s="19">
        <v>0</v>
      </c>
      <c r="AC24" s="19">
        <v>1</v>
      </c>
      <c r="AD24" s="19">
        <v>1</v>
      </c>
      <c r="AE24" s="19">
        <v>1</v>
      </c>
      <c r="AF24" s="19">
        <v>0</v>
      </c>
      <c r="AG24" s="19">
        <v>2</v>
      </c>
      <c r="AH24" s="19">
        <v>3</v>
      </c>
      <c r="AI24" s="19">
        <v>0</v>
      </c>
      <c r="AJ24" s="19">
        <v>0</v>
      </c>
      <c r="AK24" s="19">
        <v>0</v>
      </c>
      <c r="AL24" s="19">
        <v>0</v>
      </c>
      <c r="AM24" s="19">
        <v>4</v>
      </c>
      <c r="AN24" s="19">
        <v>3</v>
      </c>
      <c r="AO24" s="19">
        <v>7</v>
      </c>
      <c r="AP24" s="19">
        <v>10</v>
      </c>
      <c r="AQ24" s="19">
        <v>30</v>
      </c>
      <c r="AR24" s="19">
        <v>0</v>
      </c>
      <c r="AS24" s="19">
        <v>32</v>
      </c>
      <c r="AT24" s="19">
        <v>126</v>
      </c>
      <c r="AU24" s="19">
        <v>0</v>
      </c>
      <c r="AV24" s="19">
        <v>0</v>
      </c>
      <c r="AW24" s="19">
        <v>0</v>
      </c>
      <c r="AX24" s="19">
        <v>2</v>
      </c>
      <c r="AY24" s="19">
        <v>1</v>
      </c>
      <c r="AZ24" s="19">
        <v>0</v>
      </c>
      <c r="BA24" s="19">
        <v>6</v>
      </c>
      <c r="BB24" s="19">
        <v>10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1</v>
      </c>
      <c r="BL24" s="19">
        <v>0</v>
      </c>
      <c r="BM24" s="19">
        <v>1</v>
      </c>
      <c r="BN24" s="19">
        <v>1</v>
      </c>
      <c r="BO24" s="19">
        <v>0</v>
      </c>
      <c r="BP24" s="19">
        <v>0</v>
      </c>
      <c r="BQ24" s="19">
        <v>0</v>
      </c>
      <c r="BR24" s="19">
        <v>0</v>
      </c>
      <c r="BS24" s="19">
        <v>2</v>
      </c>
      <c r="BT24" s="19">
        <v>0</v>
      </c>
      <c r="BU24" s="19">
        <v>0</v>
      </c>
      <c r="BV24" s="19">
        <v>14</v>
      </c>
      <c r="BW24" s="19">
        <v>5</v>
      </c>
      <c r="BX24" s="19">
        <v>1</v>
      </c>
      <c r="BY24" s="19">
        <v>4</v>
      </c>
      <c r="BZ24" s="19">
        <v>9</v>
      </c>
      <c r="CA24" s="19">
        <v>43</v>
      </c>
      <c r="CB24" s="19">
        <v>0</v>
      </c>
      <c r="CC24" s="19">
        <v>50</v>
      </c>
      <c r="CD24" s="19">
        <v>187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212</v>
      </c>
      <c r="C25" s="19">
        <v>102</v>
      </c>
      <c r="D25" s="19">
        <v>0</v>
      </c>
      <c r="E25" s="19">
        <v>102</v>
      </c>
      <c r="F25" s="19">
        <v>425</v>
      </c>
      <c r="G25" s="19">
        <v>0</v>
      </c>
      <c r="H25" s="19">
        <v>0</v>
      </c>
      <c r="I25" s="19">
        <v>2</v>
      </c>
      <c r="J25" s="19">
        <v>5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2</v>
      </c>
      <c r="T25" s="19">
        <v>0</v>
      </c>
      <c r="U25" s="19">
        <v>3</v>
      </c>
      <c r="V25" s="19">
        <v>2</v>
      </c>
      <c r="W25" s="19">
        <v>41</v>
      </c>
      <c r="X25" s="19">
        <v>0</v>
      </c>
      <c r="Y25" s="19">
        <v>30</v>
      </c>
      <c r="Z25" s="19">
        <v>122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0</v>
      </c>
      <c r="AO25" s="19">
        <v>2</v>
      </c>
      <c r="AP25" s="19">
        <v>7</v>
      </c>
      <c r="AQ25" s="19">
        <v>19</v>
      </c>
      <c r="AR25" s="19">
        <v>0</v>
      </c>
      <c r="AS25" s="19">
        <v>19</v>
      </c>
      <c r="AT25" s="19">
        <v>74</v>
      </c>
      <c r="AU25" s="19">
        <v>0</v>
      </c>
      <c r="AV25" s="19">
        <v>0</v>
      </c>
      <c r="AW25" s="19">
        <v>0</v>
      </c>
      <c r="AX25" s="19">
        <v>0</v>
      </c>
      <c r="AY25" s="19">
        <v>1</v>
      </c>
      <c r="AZ25" s="19">
        <v>0</v>
      </c>
      <c r="BA25" s="19">
        <v>0</v>
      </c>
      <c r="BB25" s="19">
        <v>1</v>
      </c>
      <c r="BC25" s="19">
        <v>0</v>
      </c>
      <c r="BD25" s="19">
        <v>0</v>
      </c>
      <c r="BE25" s="19">
        <v>0</v>
      </c>
      <c r="BF25" s="19">
        <v>1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3</v>
      </c>
      <c r="BV25" s="19">
        <v>7</v>
      </c>
      <c r="BW25" s="19">
        <v>3</v>
      </c>
      <c r="BX25" s="19">
        <v>0</v>
      </c>
      <c r="BY25" s="19">
        <v>7</v>
      </c>
      <c r="BZ25" s="19">
        <v>16</v>
      </c>
      <c r="CA25" s="19">
        <v>35</v>
      </c>
      <c r="CB25" s="19">
        <v>0</v>
      </c>
      <c r="CC25" s="19">
        <v>36</v>
      </c>
      <c r="CD25" s="19">
        <v>190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213</v>
      </c>
      <c r="C26" s="27">
        <v>29</v>
      </c>
      <c r="D26" s="27">
        <v>1</v>
      </c>
      <c r="E26" s="27">
        <v>38</v>
      </c>
      <c r="F26" s="27">
        <v>126</v>
      </c>
      <c r="G26" s="27">
        <v>2</v>
      </c>
      <c r="H26" s="27">
        <v>0</v>
      </c>
      <c r="I26" s="27">
        <v>2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2</v>
      </c>
      <c r="T26" s="27">
        <v>0</v>
      </c>
      <c r="U26" s="27">
        <v>3</v>
      </c>
      <c r="V26" s="27">
        <v>1</v>
      </c>
      <c r="W26" s="27">
        <v>11</v>
      </c>
      <c r="X26" s="27">
        <v>0</v>
      </c>
      <c r="Y26" s="27">
        <v>7</v>
      </c>
      <c r="Z26" s="27">
        <v>41</v>
      </c>
      <c r="AA26" s="27">
        <v>1</v>
      </c>
      <c r="AB26" s="27">
        <v>0</v>
      </c>
      <c r="AC26" s="27">
        <v>0</v>
      </c>
      <c r="AD26" s="27">
        <v>1</v>
      </c>
      <c r="AE26" s="27">
        <v>0</v>
      </c>
      <c r="AF26" s="27">
        <v>0</v>
      </c>
      <c r="AG26" s="27">
        <v>0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2</v>
      </c>
      <c r="AN26" s="27">
        <v>0</v>
      </c>
      <c r="AO26" s="27">
        <v>1</v>
      </c>
      <c r="AP26" s="27">
        <v>2</v>
      </c>
      <c r="AQ26" s="27">
        <v>3</v>
      </c>
      <c r="AR26" s="27">
        <v>0</v>
      </c>
      <c r="AS26" s="27">
        <v>10</v>
      </c>
      <c r="AT26" s="27">
        <v>22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1</v>
      </c>
      <c r="BL26" s="27">
        <v>0</v>
      </c>
      <c r="BM26" s="27">
        <v>1</v>
      </c>
      <c r="BN26" s="27">
        <v>1</v>
      </c>
      <c r="BO26" s="27">
        <v>0</v>
      </c>
      <c r="BP26" s="27">
        <v>0</v>
      </c>
      <c r="BQ26" s="27">
        <v>0</v>
      </c>
      <c r="BR26" s="27">
        <v>0</v>
      </c>
      <c r="BS26" s="27">
        <v>1</v>
      </c>
      <c r="BT26" s="27">
        <v>0</v>
      </c>
      <c r="BU26" s="27">
        <v>0</v>
      </c>
      <c r="BV26" s="27">
        <v>15</v>
      </c>
      <c r="BW26" s="27">
        <v>1</v>
      </c>
      <c r="BX26" s="27">
        <v>0</v>
      </c>
      <c r="BY26" s="27">
        <v>2</v>
      </c>
      <c r="BZ26" s="27">
        <v>1</v>
      </c>
      <c r="CA26" s="27">
        <v>5</v>
      </c>
      <c r="CB26" s="27">
        <v>1</v>
      </c>
      <c r="CC26" s="27">
        <v>12</v>
      </c>
      <c r="CD26" s="27">
        <v>41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00000000000001" customHeight="1" thickBot="1" x14ac:dyDescent="0.25">
      <c r="B27" s="6" t="s">
        <v>214</v>
      </c>
      <c r="C27" s="29">
        <v>8</v>
      </c>
      <c r="D27" s="29">
        <v>0</v>
      </c>
      <c r="E27" s="29">
        <v>4</v>
      </c>
      <c r="F27" s="29">
        <v>68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3</v>
      </c>
      <c r="X27" s="29">
        <v>0</v>
      </c>
      <c r="Y27" s="29">
        <v>2</v>
      </c>
      <c r="Z27" s="29">
        <v>21</v>
      </c>
      <c r="AA27" s="29">
        <v>0</v>
      </c>
      <c r="AB27" s="29">
        <v>0</v>
      </c>
      <c r="AC27" s="29">
        <v>0</v>
      </c>
      <c r="AD27" s="29">
        <v>0</v>
      </c>
      <c r="AE27" s="29">
        <v>1</v>
      </c>
      <c r="AF27" s="29">
        <v>0</v>
      </c>
      <c r="AG27" s="29">
        <v>1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3</v>
      </c>
      <c r="AR27" s="29">
        <v>0</v>
      </c>
      <c r="AS27" s="29">
        <v>1</v>
      </c>
      <c r="AT27" s="29">
        <v>19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9</v>
      </c>
      <c r="BW27" s="29">
        <v>0</v>
      </c>
      <c r="BX27" s="29">
        <v>0</v>
      </c>
      <c r="BY27" s="29">
        <v>0</v>
      </c>
      <c r="BZ27" s="29">
        <v>0</v>
      </c>
      <c r="CA27" s="29">
        <v>1</v>
      </c>
      <c r="CB27" s="29">
        <v>0</v>
      </c>
      <c r="CC27" s="29">
        <v>0</v>
      </c>
      <c r="CD27" s="29">
        <v>19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00000000000001" customHeight="1" thickBot="1" x14ac:dyDescent="0.25">
      <c r="B28" s="4" t="s">
        <v>215</v>
      </c>
      <c r="C28" s="29">
        <v>20</v>
      </c>
      <c r="D28" s="29">
        <v>0</v>
      </c>
      <c r="E28" s="29">
        <v>24</v>
      </c>
      <c r="F28" s="29">
        <v>107</v>
      </c>
      <c r="G28" s="29">
        <v>0</v>
      </c>
      <c r="H28" s="29">
        <v>0</v>
      </c>
      <c r="I28" s="29">
        <v>1</v>
      </c>
      <c r="J28" s="29">
        <v>1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2</v>
      </c>
      <c r="W28" s="29">
        <v>4</v>
      </c>
      <c r="X28" s="29">
        <v>0</v>
      </c>
      <c r="Y28" s="29">
        <v>7</v>
      </c>
      <c r="Z28" s="29">
        <v>33</v>
      </c>
      <c r="AA28" s="29">
        <v>0</v>
      </c>
      <c r="AB28" s="29">
        <v>0</v>
      </c>
      <c r="AC28" s="29">
        <v>1</v>
      </c>
      <c r="AD28" s="29">
        <v>0</v>
      </c>
      <c r="AE28" s="29">
        <v>0</v>
      </c>
      <c r="AF28" s="29">
        <v>0</v>
      </c>
      <c r="AG28" s="29">
        <v>1</v>
      </c>
      <c r="AH28" s="29">
        <v>1</v>
      </c>
      <c r="AI28" s="29">
        <v>0</v>
      </c>
      <c r="AJ28" s="29">
        <v>0</v>
      </c>
      <c r="AK28" s="29">
        <v>0</v>
      </c>
      <c r="AL28" s="29">
        <v>0</v>
      </c>
      <c r="AM28" s="29">
        <v>1</v>
      </c>
      <c r="AN28" s="29">
        <v>0</v>
      </c>
      <c r="AO28" s="29">
        <v>0</v>
      </c>
      <c r="AP28" s="29">
        <v>1</v>
      </c>
      <c r="AQ28" s="29">
        <v>3</v>
      </c>
      <c r="AR28" s="29">
        <v>0</v>
      </c>
      <c r="AS28" s="29">
        <v>5</v>
      </c>
      <c r="AT28" s="29">
        <v>19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1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1</v>
      </c>
      <c r="BW28" s="29">
        <v>1</v>
      </c>
      <c r="BX28" s="29">
        <v>0</v>
      </c>
      <c r="BY28" s="29">
        <v>0</v>
      </c>
      <c r="BZ28" s="29">
        <v>1</v>
      </c>
      <c r="CA28" s="29">
        <v>11</v>
      </c>
      <c r="CB28" s="29">
        <v>0</v>
      </c>
      <c r="CC28" s="29">
        <v>9</v>
      </c>
      <c r="CD28" s="29">
        <v>47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00000000000001" customHeight="1" thickBot="1" x14ac:dyDescent="0.25">
      <c r="B29" s="4" t="s">
        <v>216</v>
      </c>
      <c r="C29" s="28">
        <v>25</v>
      </c>
      <c r="D29" s="28">
        <v>0</v>
      </c>
      <c r="E29" s="28">
        <v>30</v>
      </c>
      <c r="F29" s="28">
        <v>112</v>
      </c>
      <c r="G29" s="28">
        <v>2</v>
      </c>
      <c r="H29" s="28">
        <v>0</v>
      </c>
      <c r="I29" s="28">
        <v>2</v>
      </c>
      <c r="J29" s="28">
        <v>2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1</v>
      </c>
      <c r="T29" s="28">
        <v>0</v>
      </c>
      <c r="U29" s="28">
        <v>3</v>
      </c>
      <c r="V29" s="28">
        <v>1</v>
      </c>
      <c r="W29" s="28">
        <v>5</v>
      </c>
      <c r="X29" s="28">
        <v>0</v>
      </c>
      <c r="Y29" s="28">
        <v>7</v>
      </c>
      <c r="Z29" s="28">
        <v>30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1</v>
      </c>
      <c r="AN29" s="28">
        <v>0</v>
      </c>
      <c r="AO29" s="28">
        <v>1</v>
      </c>
      <c r="AP29" s="28">
        <v>0</v>
      </c>
      <c r="AQ29" s="28">
        <v>5</v>
      </c>
      <c r="AR29" s="28">
        <v>0</v>
      </c>
      <c r="AS29" s="28">
        <v>4</v>
      </c>
      <c r="AT29" s="28">
        <v>18</v>
      </c>
      <c r="AU29" s="28">
        <v>0</v>
      </c>
      <c r="AV29" s="28">
        <v>0</v>
      </c>
      <c r="AW29" s="28">
        <v>0</v>
      </c>
      <c r="AX29" s="28">
        <v>0</v>
      </c>
      <c r="AY29" s="28">
        <v>1</v>
      </c>
      <c r="AZ29" s="28">
        <v>0</v>
      </c>
      <c r="BA29" s="28">
        <v>1</v>
      </c>
      <c r="BB29" s="28">
        <v>3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1</v>
      </c>
      <c r="BT29" s="28">
        <v>0</v>
      </c>
      <c r="BU29" s="28">
        <v>2</v>
      </c>
      <c r="BV29" s="28">
        <v>6</v>
      </c>
      <c r="BW29" s="28">
        <v>0</v>
      </c>
      <c r="BX29" s="28">
        <v>0</v>
      </c>
      <c r="BY29" s="28">
        <v>3</v>
      </c>
      <c r="BZ29" s="28">
        <v>2</v>
      </c>
      <c r="CA29" s="28">
        <v>9</v>
      </c>
      <c r="CB29" s="28">
        <v>0</v>
      </c>
      <c r="CC29" s="28">
        <v>7</v>
      </c>
      <c r="CD29" s="28">
        <v>51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00000000000001" customHeight="1" thickBot="1" x14ac:dyDescent="0.25">
      <c r="B30" s="4" t="s">
        <v>217</v>
      </c>
      <c r="C30" s="19">
        <v>9</v>
      </c>
      <c r="D30" s="19">
        <v>0</v>
      </c>
      <c r="E30" s="19">
        <v>14</v>
      </c>
      <c r="F30" s="19">
        <v>87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4</v>
      </c>
      <c r="X30" s="19">
        <v>0</v>
      </c>
      <c r="Y30" s="19">
        <v>2</v>
      </c>
      <c r="Z30" s="19">
        <v>30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1</v>
      </c>
      <c r="AP30" s="19">
        <v>0</v>
      </c>
      <c r="AQ30" s="19">
        <v>2</v>
      </c>
      <c r="AR30" s="19">
        <v>0</v>
      </c>
      <c r="AS30" s="19">
        <v>3</v>
      </c>
      <c r="AT30" s="19">
        <v>17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1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2</v>
      </c>
      <c r="BZ30" s="19">
        <v>5</v>
      </c>
      <c r="CA30" s="19">
        <v>3</v>
      </c>
      <c r="CB30" s="19">
        <v>0</v>
      </c>
      <c r="CC30" s="19">
        <v>6</v>
      </c>
      <c r="CD30" s="19">
        <v>33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00000000000001" customHeight="1" thickBot="1" x14ac:dyDescent="0.25">
      <c r="B31" s="4" t="s">
        <v>218</v>
      </c>
      <c r="C31" s="19">
        <v>9</v>
      </c>
      <c r="D31" s="19">
        <v>0</v>
      </c>
      <c r="E31" s="19">
        <v>9</v>
      </c>
      <c r="F31" s="19">
        <v>23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0</v>
      </c>
      <c r="U31" s="19">
        <v>0</v>
      </c>
      <c r="V31" s="19">
        <v>2</v>
      </c>
      <c r="W31" s="19">
        <v>2</v>
      </c>
      <c r="X31" s="19">
        <v>0</v>
      </c>
      <c r="Y31" s="19">
        <v>1</v>
      </c>
      <c r="Z31" s="19">
        <v>7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3</v>
      </c>
      <c r="AR31" s="19">
        <v>0</v>
      </c>
      <c r="AS31" s="19">
        <v>3</v>
      </c>
      <c r="AT31" s="19">
        <v>4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1</v>
      </c>
      <c r="BT31" s="19">
        <v>0</v>
      </c>
      <c r="BU31" s="19">
        <v>1</v>
      </c>
      <c r="BV31" s="19">
        <v>1</v>
      </c>
      <c r="BW31" s="19">
        <v>0</v>
      </c>
      <c r="BX31" s="19">
        <v>0</v>
      </c>
      <c r="BY31" s="19">
        <v>1</v>
      </c>
      <c r="BZ31" s="19">
        <v>2</v>
      </c>
      <c r="CA31" s="19">
        <v>2</v>
      </c>
      <c r="CB31" s="19">
        <v>0</v>
      </c>
      <c r="CC31" s="19">
        <v>3</v>
      </c>
      <c r="CD31" s="19">
        <v>7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00000000000001" customHeight="1" thickBot="1" x14ac:dyDescent="0.25">
      <c r="B32" s="4" t="s">
        <v>219</v>
      </c>
      <c r="C32" s="19">
        <v>6</v>
      </c>
      <c r="D32" s="19">
        <v>1</v>
      </c>
      <c r="E32" s="19">
        <v>7</v>
      </c>
      <c r="F32" s="19">
        <v>26</v>
      </c>
      <c r="G32" s="19">
        <v>1</v>
      </c>
      <c r="H32" s="19">
        <v>0</v>
      </c>
      <c r="I32" s="19">
        <v>2</v>
      </c>
      <c r="J32" s="19">
        <v>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2</v>
      </c>
      <c r="X32" s="19">
        <v>0</v>
      </c>
      <c r="Y32" s="19">
        <v>3</v>
      </c>
      <c r="Z32" s="19">
        <v>9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1</v>
      </c>
      <c r="AO32" s="19">
        <v>1</v>
      </c>
      <c r="AP32" s="19">
        <v>0</v>
      </c>
      <c r="AQ32" s="19">
        <v>1</v>
      </c>
      <c r="AR32" s="19">
        <v>0</v>
      </c>
      <c r="AS32" s="19">
        <v>1</v>
      </c>
      <c r="AT32" s="19">
        <v>5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1</v>
      </c>
      <c r="CA32" s="19">
        <v>2</v>
      </c>
      <c r="CB32" s="19">
        <v>0</v>
      </c>
      <c r="CC32" s="19">
        <v>0</v>
      </c>
      <c r="CD32" s="19">
        <v>10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00000000000001" customHeight="1" thickBot="1" x14ac:dyDescent="0.25">
      <c r="B33" s="4" t="s">
        <v>220</v>
      </c>
      <c r="C33" s="19">
        <v>3</v>
      </c>
      <c r="D33" s="19">
        <v>0</v>
      </c>
      <c r="E33" s="19">
        <v>1</v>
      </c>
      <c r="F33" s="19">
        <v>22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0</v>
      </c>
      <c r="Z33" s="19">
        <v>7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1</v>
      </c>
      <c r="AR33" s="19">
        <v>0</v>
      </c>
      <c r="AS33" s="19">
        <v>1</v>
      </c>
      <c r="AT33" s="19">
        <v>6</v>
      </c>
      <c r="AU33" s="19">
        <v>1</v>
      </c>
      <c r="AV33" s="19">
        <v>0</v>
      </c>
      <c r="AW33" s="19">
        <v>0</v>
      </c>
      <c r="AX33" s="19">
        <v>1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8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00000000000001" customHeight="1" thickBot="1" x14ac:dyDescent="0.25">
      <c r="B34" s="4" t="s">
        <v>221</v>
      </c>
      <c r="C34" s="19">
        <v>20</v>
      </c>
      <c r="D34" s="19">
        <v>0</v>
      </c>
      <c r="E34" s="19">
        <v>15</v>
      </c>
      <c r="F34" s="19">
        <v>104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1</v>
      </c>
      <c r="V34" s="19">
        <v>11</v>
      </c>
      <c r="W34" s="19">
        <v>7</v>
      </c>
      <c r="X34" s="19">
        <v>0</v>
      </c>
      <c r="Y34" s="19">
        <v>4</v>
      </c>
      <c r="Z34" s="19">
        <v>16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3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3</v>
      </c>
      <c r="AR34" s="19">
        <v>0</v>
      </c>
      <c r="AS34" s="19">
        <v>6</v>
      </c>
      <c r="AT34" s="19">
        <v>34</v>
      </c>
      <c r="AU34" s="19">
        <v>0</v>
      </c>
      <c r="AV34" s="19">
        <v>0</v>
      </c>
      <c r="AW34" s="19">
        <v>0</v>
      </c>
      <c r="AX34" s="19">
        <v>1</v>
      </c>
      <c r="AY34" s="19">
        <v>1</v>
      </c>
      <c r="AZ34" s="19">
        <v>0</v>
      </c>
      <c r="BA34" s="19">
        <v>0</v>
      </c>
      <c r="BB34" s="19">
        <v>3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1</v>
      </c>
      <c r="BT34" s="19">
        <v>0</v>
      </c>
      <c r="BU34" s="19">
        <v>3</v>
      </c>
      <c r="BV34" s="19">
        <v>7</v>
      </c>
      <c r="BW34" s="19">
        <v>0</v>
      </c>
      <c r="BX34" s="19">
        <v>0</v>
      </c>
      <c r="BY34" s="19">
        <v>0</v>
      </c>
      <c r="BZ34" s="19">
        <v>0</v>
      </c>
      <c r="CA34" s="19">
        <v>8</v>
      </c>
      <c r="CB34" s="19">
        <v>0</v>
      </c>
      <c r="CC34" s="19">
        <v>1</v>
      </c>
      <c r="CD34" s="19">
        <v>29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00000000000001" customHeight="1" thickBot="1" x14ac:dyDescent="0.25">
      <c r="B35" s="4" t="s">
        <v>222</v>
      </c>
      <c r="C35" s="19">
        <v>6</v>
      </c>
      <c r="D35" s="19">
        <v>0</v>
      </c>
      <c r="E35" s="19">
        <v>6</v>
      </c>
      <c r="F35" s="19">
        <v>21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1</v>
      </c>
      <c r="X35" s="19">
        <v>0</v>
      </c>
      <c r="Y35" s="19">
        <v>1</v>
      </c>
      <c r="Z35" s="19">
        <v>8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2</v>
      </c>
      <c r="AR35" s="19">
        <v>0</v>
      </c>
      <c r="AS35" s="19">
        <v>3</v>
      </c>
      <c r="AT35" s="19">
        <v>5</v>
      </c>
      <c r="AU35" s="19">
        <v>0</v>
      </c>
      <c r="AV35" s="19">
        <v>0</v>
      </c>
      <c r="AW35" s="19">
        <v>0</v>
      </c>
      <c r="AX35" s="19">
        <v>0</v>
      </c>
      <c r="AY35" s="19">
        <v>1</v>
      </c>
      <c r="AZ35" s="19">
        <v>0</v>
      </c>
      <c r="BA35" s="19">
        <v>0</v>
      </c>
      <c r="BB35" s="19">
        <v>1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2</v>
      </c>
      <c r="BW35" s="19">
        <v>0</v>
      </c>
      <c r="BX35" s="19">
        <v>0</v>
      </c>
      <c r="BY35" s="19">
        <v>0</v>
      </c>
      <c r="BZ35" s="19">
        <v>0</v>
      </c>
      <c r="CA35" s="19">
        <v>2</v>
      </c>
      <c r="CB35" s="19">
        <v>0</v>
      </c>
      <c r="CC35" s="19">
        <v>2</v>
      </c>
      <c r="CD35" s="19">
        <v>5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00000000000001" customHeight="1" thickBot="1" x14ac:dyDescent="0.25">
      <c r="B36" s="4" t="s">
        <v>223</v>
      </c>
      <c r="C36" s="19">
        <v>16</v>
      </c>
      <c r="D36" s="19">
        <v>1</v>
      </c>
      <c r="E36" s="19">
        <v>18</v>
      </c>
      <c r="F36" s="19">
        <v>116</v>
      </c>
      <c r="G36" s="19">
        <v>0</v>
      </c>
      <c r="H36" s="19">
        <v>0</v>
      </c>
      <c r="I36" s="19">
        <v>0</v>
      </c>
      <c r="J36" s="19">
        <v>2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19">
        <v>0</v>
      </c>
      <c r="U36" s="19">
        <v>1</v>
      </c>
      <c r="V36" s="19">
        <v>1</v>
      </c>
      <c r="W36" s="19">
        <v>4</v>
      </c>
      <c r="X36" s="19">
        <v>0</v>
      </c>
      <c r="Y36" s="19">
        <v>3</v>
      </c>
      <c r="Z36" s="19">
        <v>38</v>
      </c>
      <c r="AA36" s="19">
        <v>0</v>
      </c>
      <c r="AB36" s="19">
        <v>0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9">
        <v>1</v>
      </c>
      <c r="AI36" s="19">
        <v>0</v>
      </c>
      <c r="AJ36" s="19">
        <v>0</v>
      </c>
      <c r="AK36" s="19">
        <v>0</v>
      </c>
      <c r="AL36" s="19">
        <v>0</v>
      </c>
      <c r="AM36" s="19">
        <v>1</v>
      </c>
      <c r="AN36" s="19">
        <v>0</v>
      </c>
      <c r="AO36" s="19">
        <v>1</v>
      </c>
      <c r="AP36" s="19">
        <v>1</v>
      </c>
      <c r="AQ36" s="19">
        <v>5</v>
      </c>
      <c r="AR36" s="19">
        <v>0</v>
      </c>
      <c r="AS36" s="19">
        <v>3</v>
      </c>
      <c r="AT36" s="19">
        <v>23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1</v>
      </c>
      <c r="BT36" s="19">
        <v>0</v>
      </c>
      <c r="BU36" s="19">
        <v>1</v>
      </c>
      <c r="BV36" s="19">
        <v>11</v>
      </c>
      <c r="BW36" s="19">
        <v>0</v>
      </c>
      <c r="BX36" s="19">
        <v>0</v>
      </c>
      <c r="BY36" s="19">
        <v>3</v>
      </c>
      <c r="BZ36" s="19">
        <v>3</v>
      </c>
      <c r="CA36" s="19">
        <v>4</v>
      </c>
      <c r="CB36" s="19">
        <v>1</v>
      </c>
      <c r="CC36" s="19">
        <v>6</v>
      </c>
      <c r="CD36" s="19">
        <v>35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00000000000001" customHeight="1" thickBot="1" x14ac:dyDescent="0.25">
      <c r="B37" s="4" t="s">
        <v>224</v>
      </c>
      <c r="C37" s="19">
        <v>26</v>
      </c>
      <c r="D37" s="19">
        <v>5</v>
      </c>
      <c r="E37" s="19">
        <v>40</v>
      </c>
      <c r="F37" s="19">
        <v>231</v>
      </c>
      <c r="G37" s="19">
        <v>0</v>
      </c>
      <c r="H37" s="19">
        <v>0</v>
      </c>
      <c r="I37" s="19">
        <v>0</v>
      </c>
      <c r="J37" s="19">
        <v>4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2</v>
      </c>
      <c r="T37" s="19">
        <v>0</v>
      </c>
      <c r="U37" s="19">
        <v>2</v>
      </c>
      <c r="V37" s="19">
        <v>3</v>
      </c>
      <c r="W37" s="19">
        <v>8</v>
      </c>
      <c r="X37" s="19">
        <v>0</v>
      </c>
      <c r="Y37" s="19">
        <v>9</v>
      </c>
      <c r="Z37" s="19">
        <v>71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2</v>
      </c>
      <c r="AH37" s="19">
        <v>4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1</v>
      </c>
      <c r="AO37" s="19">
        <v>1</v>
      </c>
      <c r="AP37" s="19">
        <v>1</v>
      </c>
      <c r="AQ37" s="19">
        <v>7</v>
      </c>
      <c r="AR37" s="19">
        <v>1</v>
      </c>
      <c r="AS37" s="19">
        <v>6</v>
      </c>
      <c r="AT37" s="19">
        <v>43</v>
      </c>
      <c r="AU37" s="19">
        <v>0</v>
      </c>
      <c r="AV37" s="19">
        <v>0</v>
      </c>
      <c r="AW37" s="19">
        <v>0</v>
      </c>
      <c r="AX37" s="19">
        <v>1</v>
      </c>
      <c r="AY37" s="19">
        <v>0</v>
      </c>
      <c r="AZ37" s="19">
        <v>0</v>
      </c>
      <c r="BA37" s="19">
        <v>1</v>
      </c>
      <c r="BB37" s="19">
        <v>4</v>
      </c>
      <c r="BC37" s="19">
        <v>0</v>
      </c>
      <c r="BD37" s="19">
        <v>0</v>
      </c>
      <c r="BE37" s="19">
        <v>0</v>
      </c>
      <c r="BF37" s="19">
        <v>1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1</v>
      </c>
      <c r="BV37" s="19">
        <v>12</v>
      </c>
      <c r="BW37" s="19">
        <v>0</v>
      </c>
      <c r="BX37" s="19">
        <v>3</v>
      </c>
      <c r="BY37" s="19">
        <v>3</v>
      </c>
      <c r="BZ37" s="19">
        <v>10</v>
      </c>
      <c r="CA37" s="19">
        <v>9</v>
      </c>
      <c r="CB37" s="19">
        <v>0</v>
      </c>
      <c r="CC37" s="19">
        <v>15</v>
      </c>
      <c r="CD37" s="19">
        <v>77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00000000000001" customHeight="1" thickBot="1" x14ac:dyDescent="0.25">
      <c r="B38" s="4" t="s">
        <v>225</v>
      </c>
      <c r="C38" s="19">
        <v>20</v>
      </c>
      <c r="D38" s="19">
        <v>1</v>
      </c>
      <c r="E38" s="19">
        <v>25</v>
      </c>
      <c r="F38" s="19">
        <v>183</v>
      </c>
      <c r="G38" s="19">
        <v>0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3</v>
      </c>
      <c r="V38" s="19">
        <v>1</v>
      </c>
      <c r="W38" s="19">
        <v>9</v>
      </c>
      <c r="X38" s="19">
        <v>0</v>
      </c>
      <c r="Y38" s="19">
        <v>12</v>
      </c>
      <c r="Z38" s="19">
        <v>77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1</v>
      </c>
      <c r="AP38" s="19">
        <v>0</v>
      </c>
      <c r="AQ38" s="19">
        <v>7</v>
      </c>
      <c r="AR38" s="19">
        <v>0</v>
      </c>
      <c r="AS38" s="19">
        <v>6</v>
      </c>
      <c r="AT38" s="19">
        <v>53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2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3</v>
      </c>
      <c r="BW38" s="19">
        <v>0</v>
      </c>
      <c r="BX38" s="19">
        <v>0</v>
      </c>
      <c r="BY38" s="19">
        <v>0</v>
      </c>
      <c r="BZ38" s="19">
        <v>0</v>
      </c>
      <c r="CA38" s="19">
        <v>4</v>
      </c>
      <c r="CB38" s="19">
        <v>0</v>
      </c>
      <c r="CC38" s="19">
        <v>3</v>
      </c>
      <c r="CD38" s="19">
        <v>46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00000000000001" customHeight="1" thickBot="1" x14ac:dyDescent="0.25">
      <c r="B39" s="4" t="s">
        <v>226</v>
      </c>
      <c r="C39" s="19">
        <v>23</v>
      </c>
      <c r="D39" s="19">
        <v>0</v>
      </c>
      <c r="E39" s="19">
        <v>11</v>
      </c>
      <c r="F39" s="19">
        <v>213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0</v>
      </c>
      <c r="U39" s="19">
        <v>1</v>
      </c>
      <c r="V39" s="19">
        <v>3</v>
      </c>
      <c r="W39" s="19">
        <v>6</v>
      </c>
      <c r="X39" s="19">
        <v>0</v>
      </c>
      <c r="Y39" s="19">
        <v>5</v>
      </c>
      <c r="Z39" s="19">
        <v>85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1</v>
      </c>
      <c r="AN39" s="19">
        <v>0</v>
      </c>
      <c r="AO39" s="19">
        <v>1</v>
      </c>
      <c r="AP39" s="19">
        <v>3</v>
      </c>
      <c r="AQ39" s="19">
        <v>4</v>
      </c>
      <c r="AR39" s="19">
        <v>0</v>
      </c>
      <c r="AS39" s="19">
        <v>1</v>
      </c>
      <c r="AT39" s="19">
        <v>26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2</v>
      </c>
      <c r="BW39" s="19">
        <v>0</v>
      </c>
      <c r="BX39" s="19">
        <v>0</v>
      </c>
      <c r="BY39" s="19">
        <v>0</v>
      </c>
      <c r="BZ39" s="19">
        <v>0</v>
      </c>
      <c r="CA39" s="19">
        <v>11</v>
      </c>
      <c r="CB39" s="19">
        <v>0</v>
      </c>
      <c r="CC39" s="19">
        <v>3</v>
      </c>
      <c r="CD39" s="19">
        <v>94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00000000000001" customHeight="1" thickBot="1" x14ac:dyDescent="0.25">
      <c r="B40" s="4" t="s">
        <v>227</v>
      </c>
      <c r="C40" s="19">
        <v>45</v>
      </c>
      <c r="D40" s="19">
        <v>0</v>
      </c>
      <c r="E40" s="19">
        <v>27</v>
      </c>
      <c r="F40" s="19">
        <v>495</v>
      </c>
      <c r="G40" s="19">
        <v>1</v>
      </c>
      <c r="H40" s="19">
        <v>0</v>
      </c>
      <c r="I40" s="19">
        <v>1</v>
      </c>
      <c r="J40" s="19">
        <v>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</v>
      </c>
      <c r="T40" s="19">
        <v>0</v>
      </c>
      <c r="U40" s="19">
        <v>3</v>
      </c>
      <c r="V40" s="19">
        <v>15</v>
      </c>
      <c r="W40" s="19">
        <v>21</v>
      </c>
      <c r="X40" s="19">
        <v>0</v>
      </c>
      <c r="Y40" s="19">
        <v>8</v>
      </c>
      <c r="Z40" s="19">
        <v>160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1</v>
      </c>
      <c r="AQ40" s="19">
        <v>3</v>
      </c>
      <c r="AR40" s="19">
        <v>0</v>
      </c>
      <c r="AS40" s="19">
        <v>3</v>
      </c>
      <c r="AT40" s="19">
        <v>73</v>
      </c>
      <c r="AU40" s="19">
        <v>0</v>
      </c>
      <c r="AV40" s="19">
        <v>0</v>
      </c>
      <c r="AW40" s="19">
        <v>0</v>
      </c>
      <c r="AX40" s="19">
        <v>3</v>
      </c>
      <c r="AY40" s="19">
        <v>0</v>
      </c>
      <c r="AZ40" s="19">
        <v>0</v>
      </c>
      <c r="BA40" s="19">
        <v>1</v>
      </c>
      <c r="BB40" s="19">
        <v>5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1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26</v>
      </c>
      <c r="BW40" s="19">
        <v>0</v>
      </c>
      <c r="BX40" s="19">
        <v>0</v>
      </c>
      <c r="BY40" s="19">
        <v>0</v>
      </c>
      <c r="BZ40" s="19">
        <v>15</v>
      </c>
      <c r="CA40" s="19">
        <v>19</v>
      </c>
      <c r="CB40" s="19">
        <v>0</v>
      </c>
      <c r="CC40" s="19">
        <v>11</v>
      </c>
      <c r="CD40" s="19">
        <v>192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00000000000001" customHeight="1" thickBot="1" x14ac:dyDescent="0.25">
      <c r="B41" s="4" t="s">
        <v>228</v>
      </c>
      <c r="C41" s="19">
        <v>348</v>
      </c>
      <c r="D41" s="19">
        <v>12</v>
      </c>
      <c r="E41" s="19">
        <v>402</v>
      </c>
      <c r="F41" s="19">
        <v>2170</v>
      </c>
      <c r="G41" s="19">
        <v>1</v>
      </c>
      <c r="H41" s="19">
        <v>0</v>
      </c>
      <c r="I41" s="19">
        <v>3</v>
      </c>
      <c r="J41" s="19">
        <v>14</v>
      </c>
      <c r="K41" s="19">
        <v>3</v>
      </c>
      <c r="L41" s="19">
        <v>0</v>
      </c>
      <c r="M41" s="19">
        <v>3</v>
      </c>
      <c r="N41" s="19">
        <v>1</v>
      </c>
      <c r="O41" s="19">
        <v>0</v>
      </c>
      <c r="P41" s="19">
        <v>0</v>
      </c>
      <c r="Q41" s="19">
        <v>1</v>
      </c>
      <c r="R41" s="19">
        <v>0</v>
      </c>
      <c r="S41" s="19">
        <v>12</v>
      </c>
      <c r="T41" s="19">
        <v>3</v>
      </c>
      <c r="U41" s="19">
        <v>23</v>
      </c>
      <c r="V41" s="19">
        <v>30</v>
      </c>
      <c r="W41" s="19">
        <v>106</v>
      </c>
      <c r="X41" s="19">
        <v>3</v>
      </c>
      <c r="Y41" s="19">
        <v>117</v>
      </c>
      <c r="Z41" s="19">
        <v>743</v>
      </c>
      <c r="AA41" s="19">
        <v>2</v>
      </c>
      <c r="AB41" s="19">
        <v>0</v>
      </c>
      <c r="AC41" s="19">
        <v>0</v>
      </c>
      <c r="AD41" s="19">
        <v>5</v>
      </c>
      <c r="AE41" s="19">
        <v>6</v>
      </c>
      <c r="AF41" s="19">
        <v>0</v>
      </c>
      <c r="AG41" s="19">
        <v>7</v>
      </c>
      <c r="AH41" s="19">
        <v>19</v>
      </c>
      <c r="AI41" s="19">
        <v>0</v>
      </c>
      <c r="AJ41" s="19">
        <v>0</v>
      </c>
      <c r="AK41" s="19">
        <v>0</v>
      </c>
      <c r="AL41" s="19">
        <v>0</v>
      </c>
      <c r="AM41" s="19">
        <v>16</v>
      </c>
      <c r="AN41" s="19">
        <v>1</v>
      </c>
      <c r="AO41" s="19">
        <v>9</v>
      </c>
      <c r="AP41" s="19">
        <v>41</v>
      </c>
      <c r="AQ41" s="19">
        <v>58</v>
      </c>
      <c r="AR41" s="19">
        <v>0</v>
      </c>
      <c r="AS41" s="19">
        <v>64</v>
      </c>
      <c r="AT41" s="19">
        <v>335</v>
      </c>
      <c r="AU41" s="19">
        <v>1</v>
      </c>
      <c r="AV41" s="19">
        <v>0</v>
      </c>
      <c r="AW41" s="19">
        <v>1</v>
      </c>
      <c r="AX41" s="19">
        <v>7</v>
      </c>
      <c r="AY41" s="19">
        <v>6</v>
      </c>
      <c r="AZ41" s="19">
        <v>0</v>
      </c>
      <c r="BA41" s="19">
        <v>12</v>
      </c>
      <c r="BB41" s="19">
        <v>32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3</v>
      </c>
      <c r="BL41" s="19">
        <v>0</v>
      </c>
      <c r="BM41" s="19">
        <v>3</v>
      </c>
      <c r="BN41" s="19">
        <v>38</v>
      </c>
      <c r="BO41" s="19">
        <v>0</v>
      </c>
      <c r="BP41" s="19">
        <v>0</v>
      </c>
      <c r="BQ41" s="19">
        <v>0</v>
      </c>
      <c r="BR41" s="19">
        <v>0</v>
      </c>
      <c r="BS41" s="19">
        <v>1</v>
      </c>
      <c r="BT41" s="19">
        <v>0</v>
      </c>
      <c r="BU41" s="19">
        <v>1</v>
      </c>
      <c r="BV41" s="19">
        <v>14</v>
      </c>
      <c r="BW41" s="19">
        <v>14</v>
      </c>
      <c r="BX41" s="19">
        <v>3</v>
      </c>
      <c r="BY41" s="19">
        <v>33</v>
      </c>
      <c r="BZ41" s="19">
        <v>61</v>
      </c>
      <c r="CA41" s="19">
        <v>119</v>
      </c>
      <c r="CB41" s="19">
        <v>2</v>
      </c>
      <c r="CC41" s="19">
        <v>123</v>
      </c>
      <c r="CD41" s="19">
        <v>813</v>
      </c>
      <c r="CE41" s="19">
        <v>0</v>
      </c>
      <c r="CF41" s="19">
        <v>0</v>
      </c>
      <c r="CG41" s="19">
        <v>0</v>
      </c>
      <c r="CH41" s="19">
        <v>2</v>
      </c>
      <c r="CI41" s="19">
        <v>0</v>
      </c>
      <c r="CJ41" s="19">
        <v>0</v>
      </c>
      <c r="CK41" s="19">
        <v>2</v>
      </c>
      <c r="CL41" s="19">
        <v>15</v>
      </c>
    </row>
    <row r="42" spans="2:90" ht="20.100000000000001" customHeight="1" thickBot="1" x14ac:dyDescent="0.25">
      <c r="B42" s="4" t="s">
        <v>229</v>
      </c>
      <c r="C42" s="19">
        <v>53</v>
      </c>
      <c r="D42" s="19">
        <v>1</v>
      </c>
      <c r="E42" s="19">
        <v>44</v>
      </c>
      <c r="F42" s="19">
        <v>367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5</v>
      </c>
      <c r="T42" s="19">
        <v>1</v>
      </c>
      <c r="U42" s="19">
        <v>3</v>
      </c>
      <c r="V42" s="19">
        <v>10</v>
      </c>
      <c r="W42" s="19">
        <v>20</v>
      </c>
      <c r="X42" s="19">
        <v>0</v>
      </c>
      <c r="Y42" s="19">
        <v>12</v>
      </c>
      <c r="Z42" s="19">
        <v>112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6</v>
      </c>
      <c r="AI42" s="19">
        <v>0</v>
      </c>
      <c r="AJ42" s="19">
        <v>0</v>
      </c>
      <c r="AK42" s="19">
        <v>0</v>
      </c>
      <c r="AL42" s="19">
        <v>0</v>
      </c>
      <c r="AM42" s="19">
        <v>2</v>
      </c>
      <c r="AN42" s="19">
        <v>0</v>
      </c>
      <c r="AO42" s="19">
        <v>0</v>
      </c>
      <c r="AP42" s="19">
        <v>8</v>
      </c>
      <c r="AQ42" s="19">
        <v>6</v>
      </c>
      <c r="AR42" s="19">
        <v>0</v>
      </c>
      <c r="AS42" s="19">
        <v>7</v>
      </c>
      <c r="AT42" s="19">
        <v>69</v>
      </c>
      <c r="AU42" s="19">
        <v>0</v>
      </c>
      <c r="AV42" s="19">
        <v>0</v>
      </c>
      <c r="AW42" s="19">
        <v>0</v>
      </c>
      <c r="AX42" s="19">
        <v>0</v>
      </c>
      <c r="AY42" s="19">
        <v>1</v>
      </c>
      <c r="AZ42" s="19">
        <v>0</v>
      </c>
      <c r="BA42" s="19">
        <v>0</v>
      </c>
      <c r="BB42" s="19">
        <v>4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1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</v>
      </c>
      <c r="BW42" s="19">
        <v>2</v>
      </c>
      <c r="BX42" s="19">
        <v>0</v>
      </c>
      <c r="BY42" s="19">
        <v>0</v>
      </c>
      <c r="BZ42" s="19">
        <v>8</v>
      </c>
      <c r="CA42" s="19">
        <v>15</v>
      </c>
      <c r="CB42" s="19">
        <v>0</v>
      </c>
      <c r="CC42" s="19">
        <v>18</v>
      </c>
      <c r="CD42" s="19">
        <v>142</v>
      </c>
      <c r="CE42" s="19">
        <v>1</v>
      </c>
      <c r="CF42" s="19">
        <v>0</v>
      </c>
      <c r="CG42" s="19">
        <v>1</v>
      </c>
      <c r="CH42" s="19">
        <v>1</v>
      </c>
      <c r="CI42" s="19">
        <v>1</v>
      </c>
      <c r="CJ42" s="19">
        <v>0</v>
      </c>
      <c r="CK42" s="19">
        <v>2</v>
      </c>
      <c r="CL42" s="19">
        <v>5</v>
      </c>
    </row>
    <row r="43" spans="2:90" ht="20.100000000000001" customHeight="1" thickBot="1" x14ac:dyDescent="0.25">
      <c r="B43" s="4" t="s">
        <v>230</v>
      </c>
      <c r="C43" s="19">
        <v>44</v>
      </c>
      <c r="D43" s="19">
        <v>1</v>
      </c>
      <c r="E43" s="19">
        <v>35</v>
      </c>
      <c r="F43" s="19">
        <v>156</v>
      </c>
      <c r="G43" s="19">
        <v>1</v>
      </c>
      <c r="H43" s="19">
        <v>0</v>
      </c>
      <c r="I43" s="19">
        <v>0</v>
      </c>
      <c r="J43" s="19">
        <v>6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4</v>
      </c>
      <c r="T43" s="19">
        <v>0</v>
      </c>
      <c r="U43" s="19">
        <v>1</v>
      </c>
      <c r="V43" s="19">
        <v>7</v>
      </c>
      <c r="W43" s="19">
        <v>16</v>
      </c>
      <c r="X43" s="19">
        <v>0</v>
      </c>
      <c r="Y43" s="19">
        <v>12</v>
      </c>
      <c r="Z43" s="19">
        <v>57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1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1</v>
      </c>
      <c r="AO43" s="19">
        <v>0</v>
      </c>
      <c r="AP43" s="19">
        <v>2</v>
      </c>
      <c r="AQ43" s="19">
        <v>8</v>
      </c>
      <c r="AR43" s="19">
        <v>0</v>
      </c>
      <c r="AS43" s="19">
        <v>6</v>
      </c>
      <c r="AT43" s="19">
        <v>17</v>
      </c>
      <c r="AU43" s="19">
        <v>0</v>
      </c>
      <c r="AV43" s="19">
        <v>0</v>
      </c>
      <c r="AW43" s="19">
        <v>0</v>
      </c>
      <c r="AX43" s="19">
        <v>4</v>
      </c>
      <c r="AY43" s="19">
        <v>2</v>
      </c>
      <c r="AZ43" s="19">
        <v>0</v>
      </c>
      <c r="BA43" s="19">
        <v>0</v>
      </c>
      <c r="BB43" s="19">
        <v>3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2</v>
      </c>
      <c r="BO43" s="19">
        <v>0</v>
      </c>
      <c r="BP43" s="19">
        <v>0</v>
      </c>
      <c r="BQ43" s="19">
        <v>0</v>
      </c>
      <c r="BR43" s="19">
        <v>0</v>
      </c>
      <c r="BS43" s="19">
        <v>1</v>
      </c>
      <c r="BT43" s="19">
        <v>0</v>
      </c>
      <c r="BU43" s="19">
        <v>1</v>
      </c>
      <c r="BV43" s="19">
        <v>0</v>
      </c>
      <c r="BW43" s="19">
        <v>0</v>
      </c>
      <c r="BX43" s="19">
        <v>0</v>
      </c>
      <c r="BY43" s="19">
        <v>0</v>
      </c>
      <c r="BZ43" s="19">
        <v>4</v>
      </c>
      <c r="CA43" s="19">
        <v>12</v>
      </c>
      <c r="CB43" s="19">
        <v>0</v>
      </c>
      <c r="CC43" s="19">
        <v>15</v>
      </c>
      <c r="CD43" s="19">
        <v>53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</row>
    <row r="44" spans="2:90" ht="20.100000000000001" customHeight="1" thickBot="1" x14ac:dyDescent="0.25">
      <c r="B44" s="4" t="s">
        <v>231</v>
      </c>
      <c r="C44" s="19">
        <v>56</v>
      </c>
      <c r="D44" s="19">
        <v>3</v>
      </c>
      <c r="E44" s="19">
        <v>60</v>
      </c>
      <c r="F44" s="19">
        <v>384</v>
      </c>
      <c r="G44" s="19">
        <v>0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19">
        <v>0</v>
      </c>
      <c r="N44" s="19">
        <v>1</v>
      </c>
      <c r="O44" s="19">
        <v>0</v>
      </c>
      <c r="P44" s="19">
        <v>0</v>
      </c>
      <c r="Q44" s="19">
        <v>0</v>
      </c>
      <c r="R44" s="19">
        <v>0</v>
      </c>
      <c r="S44" s="19">
        <v>8</v>
      </c>
      <c r="T44" s="19">
        <v>2</v>
      </c>
      <c r="U44" s="19">
        <v>4</v>
      </c>
      <c r="V44" s="19">
        <v>17</v>
      </c>
      <c r="W44" s="19">
        <v>14</v>
      </c>
      <c r="X44" s="19">
        <v>0</v>
      </c>
      <c r="Y44" s="19">
        <v>18</v>
      </c>
      <c r="Z44" s="19">
        <v>127</v>
      </c>
      <c r="AA44" s="19">
        <v>0</v>
      </c>
      <c r="AB44" s="19">
        <v>0</v>
      </c>
      <c r="AC44" s="19">
        <v>0</v>
      </c>
      <c r="AD44" s="19">
        <v>1</v>
      </c>
      <c r="AE44" s="19">
        <v>4</v>
      </c>
      <c r="AF44" s="19">
        <v>0</v>
      </c>
      <c r="AG44" s="19">
        <v>2</v>
      </c>
      <c r="AH44" s="19">
        <v>8</v>
      </c>
      <c r="AI44" s="19">
        <v>0</v>
      </c>
      <c r="AJ44" s="19">
        <v>0</v>
      </c>
      <c r="AK44" s="19">
        <v>0</v>
      </c>
      <c r="AL44" s="19">
        <v>0</v>
      </c>
      <c r="AM44" s="19">
        <v>2</v>
      </c>
      <c r="AN44" s="19">
        <v>0</v>
      </c>
      <c r="AO44" s="19">
        <v>2</v>
      </c>
      <c r="AP44" s="19">
        <v>4</v>
      </c>
      <c r="AQ44" s="19">
        <v>6</v>
      </c>
      <c r="AR44" s="19">
        <v>0</v>
      </c>
      <c r="AS44" s="19">
        <v>16</v>
      </c>
      <c r="AT44" s="19">
        <v>81</v>
      </c>
      <c r="AU44" s="19">
        <v>0</v>
      </c>
      <c r="AV44" s="19">
        <v>0</v>
      </c>
      <c r="AW44" s="19">
        <v>0</v>
      </c>
      <c r="AX44" s="19">
        <v>3</v>
      </c>
      <c r="AY44" s="19">
        <v>0</v>
      </c>
      <c r="AZ44" s="19">
        <v>0</v>
      </c>
      <c r="BA44" s="19">
        <v>0</v>
      </c>
      <c r="BB44" s="19">
        <v>4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1</v>
      </c>
      <c r="BV44" s="19">
        <v>3</v>
      </c>
      <c r="BW44" s="19">
        <v>5</v>
      </c>
      <c r="BX44" s="19">
        <v>1</v>
      </c>
      <c r="BY44" s="19">
        <v>4</v>
      </c>
      <c r="BZ44" s="19">
        <v>22</v>
      </c>
      <c r="CA44" s="19">
        <v>17</v>
      </c>
      <c r="CB44" s="19">
        <v>0</v>
      </c>
      <c r="CC44" s="19">
        <v>12</v>
      </c>
      <c r="CD44" s="19">
        <v>111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1</v>
      </c>
      <c r="CL44" s="19">
        <v>1</v>
      </c>
    </row>
    <row r="45" spans="2:90" ht="20.100000000000001" customHeight="1" thickBot="1" x14ac:dyDescent="0.25">
      <c r="B45" s="4" t="s">
        <v>232</v>
      </c>
      <c r="C45" s="19">
        <v>223</v>
      </c>
      <c r="D45" s="19">
        <v>3</v>
      </c>
      <c r="E45" s="19">
        <v>191</v>
      </c>
      <c r="F45" s="19">
        <v>843</v>
      </c>
      <c r="G45" s="19">
        <v>0</v>
      </c>
      <c r="H45" s="19">
        <v>0</v>
      </c>
      <c r="I45" s="19">
        <v>2</v>
      </c>
      <c r="J45" s="19">
        <v>5</v>
      </c>
      <c r="K45" s="19">
        <v>0</v>
      </c>
      <c r="L45" s="19">
        <v>0</v>
      </c>
      <c r="M45" s="19">
        <v>0</v>
      </c>
      <c r="N45" s="19">
        <v>1</v>
      </c>
      <c r="O45" s="19">
        <v>0</v>
      </c>
      <c r="P45" s="19">
        <v>0</v>
      </c>
      <c r="Q45" s="19">
        <v>0</v>
      </c>
      <c r="R45" s="19">
        <v>2</v>
      </c>
      <c r="S45" s="19">
        <v>8</v>
      </c>
      <c r="T45" s="19">
        <v>1</v>
      </c>
      <c r="U45" s="19">
        <v>13</v>
      </c>
      <c r="V45" s="19">
        <v>6</v>
      </c>
      <c r="W45" s="19">
        <v>98</v>
      </c>
      <c r="X45" s="19">
        <v>0</v>
      </c>
      <c r="Y45" s="19">
        <v>66</v>
      </c>
      <c r="Z45" s="19">
        <v>318</v>
      </c>
      <c r="AA45" s="19">
        <v>0</v>
      </c>
      <c r="AB45" s="19">
        <v>0</v>
      </c>
      <c r="AC45" s="19">
        <v>1</v>
      </c>
      <c r="AD45" s="19">
        <v>0</v>
      </c>
      <c r="AE45" s="19">
        <v>3</v>
      </c>
      <c r="AF45" s="19">
        <v>0</v>
      </c>
      <c r="AG45" s="19">
        <v>3</v>
      </c>
      <c r="AH45" s="19">
        <v>6</v>
      </c>
      <c r="AI45" s="19">
        <v>0</v>
      </c>
      <c r="AJ45" s="19">
        <v>0</v>
      </c>
      <c r="AK45" s="19">
        <v>0</v>
      </c>
      <c r="AL45" s="19">
        <v>0</v>
      </c>
      <c r="AM45" s="19">
        <v>3</v>
      </c>
      <c r="AN45" s="19">
        <v>0</v>
      </c>
      <c r="AO45" s="19">
        <v>2</v>
      </c>
      <c r="AP45" s="19">
        <v>6</v>
      </c>
      <c r="AQ45" s="19">
        <v>26</v>
      </c>
      <c r="AR45" s="19">
        <v>0</v>
      </c>
      <c r="AS45" s="19">
        <v>38</v>
      </c>
      <c r="AT45" s="19">
        <v>96</v>
      </c>
      <c r="AU45" s="19">
        <v>3</v>
      </c>
      <c r="AV45" s="19">
        <v>0</v>
      </c>
      <c r="AW45" s="19">
        <v>0</v>
      </c>
      <c r="AX45" s="19">
        <v>5</v>
      </c>
      <c r="AY45" s="19">
        <v>1</v>
      </c>
      <c r="AZ45" s="19">
        <v>0</v>
      </c>
      <c r="BA45" s="19">
        <v>2</v>
      </c>
      <c r="BB45" s="19">
        <v>3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5</v>
      </c>
      <c r="BT45" s="19">
        <v>0</v>
      </c>
      <c r="BU45" s="19">
        <v>4</v>
      </c>
      <c r="BV45" s="19">
        <v>22</v>
      </c>
      <c r="BW45" s="19">
        <v>5</v>
      </c>
      <c r="BX45" s="19">
        <v>2</v>
      </c>
      <c r="BY45" s="19">
        <v>3</v>
      </c>
      <c r="BZ45" s="19">
        <v>25</v>
      </c>
      <c r="CA45" s="19">
        <v>71</v>
      </c>
      <c r="CB45" s="19">
        <v>0</v>
      </c>
      <c r="CC45" s="19">
        <v>57</v>
      </c>
      <c r="CD45" s="19">
        <v>348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00000000000001" customHeight="1" thickBot="1" x14ac:dyDescent="0.25">
      <c r="B46" s="4" t="s">
        <v>233</v>
      </c>
      <c r="C46" s="19">
        <v>74</v>
      </c>
      <c r="D46" s="19">
        <v>0</v>
      </c>
      <c r="E46" s="19">
        <v>79</v>
      </c>
      <c r="F46" s="19">
        <v>318</v>
      </c>
      <c r="G46" s="19">
        <v>1</v>
      </c>
      <c r="H46" s="19">
        <v>0</v>
      </c>
      <c r="I46" s="19">
        <v>1</v>
      </c>
      <c r="J46" s="19">
        <v>1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1</v>
      </c>
      <c r="R46" s="19">
        <v>0</v>
      </c>
      <c r="S46" s="19">
        <v>3</v>
      </c>
      <c r="T46" s="19">
        <v>0</v>
      </c>
      <c r="U46" s="19">
        <v>5</v>
      </c>
      <c r="V46" s="19">
        <v>1</v>
      </c>
      <c r="W46" s="19">
        <v>23</v>
      </c>
      <c r="X46" s="19">
        <v>0</v>
      </c>
      <c r="Y46" s="19">
        <v>14</v>
      </c>
      <c r="Z46" s="19">
        <v>98</v>
      </c>
      <c r="AA46" s="19">
        <v>0</v>
      </c>
      <c r="AB46" s="19">
        <v>0</v>
      </c>
      <c r="AC46" s="19">
        <v>1</v>
      </c>
      <c r="AD46" s="19">
        <v>1</v>
      </c>
      <c r="AE46" s="19">
        <v>1</v>
      </c>
      <c r="AF46" s="19">
        <v>0</v>
      </c>
      <c r="AG46" s="19">
        <v>1</v>
      </c>
      <c r="AH46" s="19">
        <v>1</v>
      </c>
      <c r="AI46" s="19">
        <v>0</v>
      </c>
      <c r="AJ46" s="19">
        <v>0</v>
      </c>
      <c r="AK46" s="19">
        <v>0</v>
      </c>
      <c r="AL46" s="19">
        <v>0</v>
      </c>
      <c r="AM46" s="19">
        <v>1</v>
      </c>
      <c r="AN46" s="19">
        <v>0</v>
      </c>
      <c r="AO46" s="19">
        <v>1</v>
      </c>
      <c r="AP46" s="19">
        <v>1</v>
      </c>
      <c r="AQ46" s="19">
        <v>12</v>
      </c>
      <c r="AR46" s="19">
        <v>0</v>
      </c>
      <c r="AS46" s="19">
        <v>16</v>
      </c>
      <c r="AT46" s="19">
        <v>65</v>
      </c>
      <c r="AU46" s="19">
        <v>0</v>
      </c>
      <c r="AV46" s="19">
        <v>0</v>
      </c>
      <c r="AW46" s="19">
        <v>1</v>
      </c>
      <c r="AX46" s="19">
        <v>1</v>
      </c>
      <c r="AY46" s="19">
        <v>1</v>
      </c>
      <c r="AZ46" s="19">
        <v>0</v>
      </c>
      <c r="BA46" s="19">
        <v>2</v>
      </c>
      <c r="BB46" s="19">
        <v>16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1</v>
      </c>
      <c r="BL46" s="19">
        <v>0</v>
      </c>
      <c r="BM46" s="19">
        <v>0</v>
      </c>
      <c r="BN46" s="19">
        <v>1</v>
      </c>
      <c r="BO46" s="19">
        <v>0</v>
      </c>
      <c r="BP46" s="19">
        <v>0</v>
      </c>
      <c r="BQ46" s="19">
        <v>0</v>
      </c>
      <c r="BR46" s="19">
        <v>0</v>
      </c>
      <c r="BS46" s="19">
        <v>2</v>
      </c>
      <c r="BT46" s="19">
        <v>0</v>
      </c>
      <c r="BU46" s="19">
        <v>3</v>
      </c>
      <c r="BV46" s="19">
        <v>10</v>
      </c>
      <c r="BW46" s="19">
        <v>4</v>
      </c>
      <c r="BX46" s="19">
        <v>0</v>
      </c>
      <c r="BY46" s="19">
        <v>6</v>
      </c>
      <c r="BZ46" s="19">
        <v>6</v>
      </c>
      <c r="CA46" s="19">
        <v>25</v>
      </c>
      <c r="CB46" s="19">
        <v>0</v>
      </c>
      <c r="CC46" s="19">
        <v>27</v>
      </c>
      <c r="CD46" s="19">
        <v>116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00000000000001" customHeight="1" thickBot="1" x14ac:dyDescent="0.25">
      <c r="B47" s="4" t="s">
        <v>234</v>
      </c>
      <c r="C47" s="19">
        <v>296</v>
      </c>
      <c r="D47" s="19">
        <v>4</v>
      </c>
      <c r="E47" s="19">
        <v>276</v>
      </c>
      <c r="F47" s="19">
        <v>1110</v>
      </c>
      <c r="G47" s="19">
        <v>3</v>
      </c>
      <c r="H47" s="19">
        <v>0</v>
      </c>
      <c r="I47" s="19">
        <v>1</v>
      </c>
      <c r="J47" s="19">
        <v>13</v>
      </c>
      <c r="K47" s="19">
        <v>1</v>
      </c>
      <c r="L47" s="19">
        <v>0</v>
      </c>
      <c r="M47" s="19">
        <v>0</v>
      </c>
      <c r="N47" s="19">
        <v>6</v>
      </c>
      <c r="O47" s="19">
        <v>0</v>
      </c>
      <c r="P47" s="19">
        <v>0</v>
      </c>
      <c r="Q47" s="19">
        <v>0</v>
      </c>
      <c r="R47" s="19">
        <v>1</v>
      </c>
      <c r="S47" s="19">
        <v>10</v>
      </c>
      <c r="T47" s="19">
        <v>4</v>
      </c>
      <c r="U47" s="19">
        <v>20</v>
      </c>
      <c r="V47" s="19">
        <v>7</v>
      </c>
      <c r="W47" s="19">
        <v>101</v>
      </c>
      <c r="X47" s="19">
        <v>0</v>
      </c>
      <c r="Y47" s="19">
        <v>98</v>
      </c>
      <c r="Z47" s="19">
        <v>417</v>
      </c>
      <c r="AA47" s="19">
        <v>2</v>
      </c>
      <c r="AB47" s="19">
        <v>0</v>
      </c>
      <c r="AC47" s="19">
        <v>2</v>
      </c>
      <c r="AD47" s="19">
        <v>2</v>
      </c>
      <c r="AE47" s="19">
        <v>6</v>
      </c>
      <c r="AF47" s="19">
        <v>0</v>
      </c>
      <c r="AG47" s="19">
        <v>5</v>
      </c>
      <c r="AH47" s="19">
        <v>6</v>
      </c>
      <c r="AI47" s="19">
        <v>0</v>
      </c>
      <c r="AJ47" s="19">
        <v>0</v>
      </c>
      <c r="AK47" s="19">
        <v>0</v>
      </c>
      <c r="AL47" s="19">
        <v>0</v>
      </c>
      <c r="AM47" s="19">
        <v>6</v>
      </c>
      <c r="AN47" s="19">
        <v>0</v>
      </c>
      <c r="AO47" s="19">
        <v>5</v>
      </c>
      <c r="AP47" s="19">
        <v>13</v>
      </c>
      <c r="AQ47" s="19">
        <v>38</v>
      </c>
      <c r="AR47" s="19">
        <v>0</v>
      </c>
      <c r="AS47" s="19">
        <v>45</v>
      </c>
      <c r="AT47" s="19">
        <v>176</v>
      </c>
      <c r="AU47" s="19">
        <v>0</v>
      </c>
      <c r="AV47" s="19">
        <v>0</v>
      </c>
      <c r="AW47" s="19">
        <v>2</v>
      </c>
      <c r="AX47" s="19">
        <v>6</v>
      </c>
      <c r="AY47" s="19">
        <v>3</v>
      </c>
      <c r="AZ47" s="19">
        <v>0</v>
      </c>
      <c r="BA47" s="19">
        <v>3</v>
      </c>
      <c r="BB47" s="19">
        <v>15</v>
      </c>
      <c r="BC47" s="19">
        <v>1</v>
      </c>
      <c r="BD47" s="19">
        <v>0</v>
      </c>
      <c r="BE47" s="19">
        <v>1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7</v>
      </c>
      <c r="BL47" s="19">
        <v>0</v>
      </c>
      <c r="BM47" s="19">
        <v>6</v>
      </c>
      <c r="BN47" s="19">
        <v>5</v>
      </c>
      <c r="BO47" s="19">
        <v>0</v>
      </c>
      <c r="BP47" s="19">
        <v>0</v>
      </c>
      <c r="BQ47" s="19">
        <v>0</v>
      </c>
      <c r="BR47" s="19">
        <v>0</v>
      </c>
      <c r="BS47" s="19">
        <v>2</v>
      </c>
      <c r="BT47" s="19">
        <v>0</v>
      </c>
      <c r="BU47" s="19">
        <v>5</v>
      </c>
      <c r="BV47" s="19">
        <v>26</v>
      </c>
      <c r="BW47" s="19">
        <v>7</v>
      </c>
      <c r="BX47" s="19">
        <v>0</v>
      </c>
      <c r="BY47" s="19">
        <v>8</v>
      </c>
      <c r="BZ47" s="19">
        <v>12</v>
      </c>
      <c r="CA47" s="19">
        <v>109</v>
      </c>
      <c r="CB47" s="19">
        <v>0</v>
      </c>
      <c r="CC47" s="19">
        <v>75</v>
      </c>
      <c r="CD47" s="19">
        <v>405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00000000000001" customHeight="1" thickBot="1" x14ac:dyDescent="0.25">
      <c r="B48" s="4" t="s">
        <v>235</v>
      </c>
      <c r="C48" s="19">
        <v>53</v>
      </c>
      <c r="D48" s="19">
        <v>5</v>
      </c>
      <c r="E48" s="19">
        <v>34</v>
      </c>
      <c r="F48" s="19">
        <v>223</v>
      </c>
      <c r="G48" s="19">
        <v>0</v>
      </c>
      <c r="H48" s="19">
        <v>0</v>
      </c>
      <c r="I48" s="19">
        <v>0</v>
      </c>
      <c r="J48" s="19">
        <v>0</v>
      </c>
      <c r="K48" s="19">
        <v>2</v>
      </c>
      <c r="L48" s="19">
        <v>0</v>
      </c>
      <c r="M48" s="19">
        <v>2</v>
      </c>
      <c r="N48" s="19">
        <v>1</v>
      </c>
      <c r="O48" s="19">
        <v>0</v>
      </c>
      <c r="P48" s="19">
        <v>0</v>
      </c>
      <c r="Q48" s="19">
        <v>0</v>
      </c>
      <c r="R48" s="19">
        <v>0</v>
      </c>
      <c r="S48" s="19">
        <v>2</v>
      </c>
      <c r="T48" s="19">
        <v>1</v>
      </c>
      <c r="U48" s="19">
        <v>4</v>
      </c>
      <c r="V48" s="19">
        <v>9</v>
      </c>
      <c r="W48" s="19">
        <v>18</v>
      </c>
      <c r="X48" s="19">
        <v>0</v>
      </c>
      <c r="Y48" s="19">
        <v>6</v>
      </c>
      <c r="Z48" s="19">
        <v>72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1</v>
      </c>
      <c r="AN48" s="19">
        <v>2</v>
      </c>
      <c r="AO48" s="19">
        <v>2</v>
      </c>
      <c r="AP48" s="19">
        <v>2</v>
      </c>
      <c r="AQ48" s="19">
        <v>8</v>
      </c>
      <c r="AR48" s="19">
        <v>0</v>
      </c>
      <c r="AS48" s="19">
        <v>4</v>
      </c>
      <c r="AT48" s="19">
        <v>35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1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2</v>
      </c>
      <c r="BT48" s="19">
        <v>0</v>
      </c>
      <c r="BU48" s="19">
        <v>3</v>
      </c>
      <c r="BV48" s="19">
        <v>15</v>
      </c>
      <c r="BW48" s="19">
        <v>2</v>
      </c>
      <c r="BX48" s="19">
        <v>1</v>
      </c>
      <c r="BY48" s="19">
        <v>5</v>
      </c>
      <c r="BZ48" s="19">
        <v>1</v>
      </c>
      <c r="CA48" s="19">
        <v>18</v>
      </c>
      <c r="CB48" s="19">
        <v>1</v>
      </c>
      <c r="CC48" s="19">
        <v>8</v>
      </c>
      <c r="CD48" s="19">
        <v>87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00000000000001" customHeight="1" thickBot="1" x14ac:dyDescent="0.25">
      <c r="B49" s="4" t="s">
        <v>236</v>
      </c>
      <c r="C49" s="19">
        <v>47</v>
      </c>
      <c r="D49" s="19">
        <v>0</v>
      </c>
      <c r="E49" s="19">
        <v>21</v>
      </c>
      <c r="F49" s="19">
        <v>198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0</v>
      </c>
      <c r="U49" s="19">
        <v>0</v>
      </c>
      <c r="V49" s="19">
        <v>5</v>
      </c>
      <c r="W49" s="19">
        <v>17</v>
      </c>
      <c r="X49" s="19">
        <v>0</v>
      </c>
      <c r="Y49" s="19">
        <v>9</v>
      </c>
      <c r="Z49" s="19">
        <v>83</v>
      </c>
      <c r="AA49" s="19">
        <v>0</v>
      </c>
      <c r="AB49" s="19">
        <v>0</v>
      </c>
      <c r="AC49" s="19">
        <v>0</v>
      </c>
      <c r="AD49" s="19">
        <v>0</v>
      </c>
      <c r="AE49" s="19">
        <v>2</v>
      </c>
      <c r="AF49" s="19">
        <v>0</v>
      </c>
      <c r="AG49" s="19">
        <v>1</v>
      </c>
      <c r="AH49" s="19">
        <v>2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1</v>
      </c>
      <c r="AP49" s="19">
        <v>1</v>
      </c>
      <c r="AQ49" s="19">
        <v>12</v>
      </c>
      <c r="AR49" s="19">
        <v>0</v>
      </c>
      <c r="AS49" s="19">
        <v>1</v>
      </c>
      <c r="AT49" s="19">
        <v>25</v>
      </c>
      <c r="AU49" s="19">
        <v>1</v>
      </c>
      <c r="AV49" s="19">
        <v>0</v>
      </c>
      <c r="AW49" s="19">
        <v>0</v>
      </c>
      <c r="AX49" s="19">
        <v>2</v>
      </c>
      <c r="AY49" s="19">
        <v>1</v>
      </c>
      <c r="AZ49" s="19">
        <v>0</v>
      </c>
      <c r="BA49" s="19">
        <v>1</v>
      </c>
      <c r="BB49" s="19">
        <v>1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3</v>
      </c>
      <c r="BX49" s="19">
        <v>0</v>
      </c>
      <c r="BY49" s="19">
        <v>1</v>
      </c>
      <c r="BZ49" s="19">
        <v>14</v>
      </c>
      <c r="CA49" s="19">
        <v>9</v>
      </c>
      <c r="CB49" s="19">
        <v>0</v>
      </c>
      <c r="CC49" s="19">
        <v>7</v>
      </c>
      <c r="CD49" s="19">
        <v>65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00000000000001" customHeight="1" thickBot="1" x14ac:dyDescent="0.25">
      <c r="B50" s="4" t="s">
        <v>237</v>
      </c>
      <c r="C50" s="19">
        <v>92</v>
      </c>
      <c r="D50" s="19">
        <v>1</v>
      </c>
      <c r="E50" s="19">
        <v>43</v>
      </c>
      <c r="F50" s="19">
        <v>577</v>
      </c>
      <c r="G50" s="19">
        <v>2</v>
      </c>
      <c r="H50" s="19">
        <v>0</v>
      </c>
      <c r="I50" s="19">
        <v>0</v>
      </c>
      <c r="J50" s="19">
        <v>3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6</v>
      </c>
      <c r="T50" s="19">
        <v>0</v>
      </c>
      <c r="U50" s="19">
        <v>3</v>
      </c>
      <c r="V50" s="19">
        <v>14</v>
      </c>
      <c r="W50" s="19">
        <v>30</v>
      </c>
      <c r="X50" s="19">
        <v>0</v>
      </c>
      <c r="Y50" s="19">
        <v>13</v>
      </c>
      <c r="Z50" s="19">
        <v>209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3</v>
      </c>
      <c r="AI50" s="19">
        <v>0</v>
      </c>
      <c r="AJ50" s="19">
        <v>0</v>
      </c>
      <c r="AK50" s="19">
        <v>0</v>
      </c>
      <c r="AL50" s="19">
        <v>0</v>
      </c>
      <c r="AM50" s="19">
        <v>2</v>
      </c>
      <c r="AN50" s="19">
        <v>0</v>
      </c>
      <c r="AO50" s="19">
        <v>2</v>
      </c>
      <c r="AP50" s="19">
        <v>3</v>
      </c>
      <c r="AQ50" s="19">
        <v>13</v>
      </c>
      <c r="AR50" s="19">
        <v>0</v>
      </c>
      <c r="AS50" s="19">
        <v>10</v>
      </c>
      <c r="AT50" s="19">
        <v>112</v>
      </c>
      <c r="AU50" s="19">
        <v>1</v>
      </c>
      <c r="AV50" s="19">
        <v>0</v>
      </c>
      <c r="AW50" s="19">
        <v>0</v>
      </c>
      <c r="AX50" s="19">
        <v>2</v>
      </c>
      <c r="AY50" s="19">
        <v>3</v>
      </c>
      <c r="AZ50" s="19">
        <v>0</v>
      </c>
      <c r="BA50" s="19">
        <v>0</v>
      </c>
      <c r="BB50" s="19">
        <v>4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1</v>
      </c>
      <c r="BO50" s="19">
        <v>0</v>
      </c>
      <c r="BP50" s="19">
        <v>0</v>
      </c>
      <c r="BQ50" s="19">
        <v>0</v>
      </c>
      <c r="BR50" s="19">
        <v>0</v>
      </c>
      <c r="BS50" s="19">
        <v>4</v>
      </c>
      <c r="BT50" s="19">
        <v>0</v>
      </c>
      <c r="BU50" s="19">
        <v>1</v>
      </c>
      <c r="BV50" s="19">
        <v>47</v>
      </c>
      <c r="BW50" s="19">
        <v>6</v>
      </c>
      <c r="BX50" s="19">
        <v>1</v>
      </c>
      <c r="BY50" s="19">
        <v>3</v>
      </c>
      <c r="BZ50" s="19">
        <v>7</v>
      </c>
      <c r="CA50" s="19">
        <v>25</v>
      </c>
      <c r="CB50" s="19">
        <v>0</v>
      </c>
      <c r="CC50" s="19">
        <v>11</v>
      </c>
      <c r="CD50" s="19">
        <v>172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00000000000001" customHeight="1" thickBot="1" x14ac:dyDescent="0.25">
      <c r="B51" s="4" t="s">
        <v>238</v>
      </c>
      <c r="C51" s="19">
        <v>25</v>
      </c>
      <c r="D51" s="19">
        <v>2</v>
      </c>
      <c r="E51" s="19">
        <v>16</v>
      </c>
      <c r="F51" s="19">
        <v>142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1</v>
      </c>
      <c r="T51" s="19">
        <v>2</v>
      </c>
      <c r="U51" s="19">
        <v>2</v>
      </c>
      <c r="V51" s="19">
        <v>7</v>
      </c>
      <c r="W51" s="19">
        <v>13</v>
      </c>
      <c r="X51" s="19">
        <v>0</v>
      </c>
      <c r="Y51" s="19">
        <v>6</v>
      </c>
      <c r="Z51" s="19">
        <v>54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5</v>
      </c>
      <c r="AQ51" s="19">
        <v>5</v>
      </c>
      <c r="AR51" s="19">
        <v>0</v>
      </c>
      <c r="AS51" s="19">
        <v>3</v>
      </c>
      <c r="AT51" s="19">
        <v>26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1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1</v>
      </c>
      <c r="BL51" s="19">
        <v>0</v>
      </c>
      <c r="BM51" s="19">
        <v>1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1</v>
      </c>
      <c r="BT51" s="19">
        <v>0</v>
      </c>
      <c r="BU51" s="19">
        <v>0</v>
      </c>
      <c r="BV51" s="19">
        <v>9</v>
      </c>
      <c r="BW51" s="19">
        <v>0</v>
      </c>
      <c r="BX51" s="19">
        <v>0</v>
      </c>
      <c r="BY51" s="19">
        <v>0</v>
      </c>
      <c r="BZ51" s="19">
        <v>0</v>
      </c>
      <c r="CA51" s="19">
        <v>4</v>
      </c>
      <c r="CB51" s="19">
        <v>0</v>
      </c>
      <c r="CC51" s="19">
        <v>4</v>
      </c>
      <c r="CD51" s="19">
        <v>40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00000000000001" customHeight="1" thickBot="1" x14ac:dyDescent="0.25">
      <c r="B52" s="4" t="s">
        <v>239</v>
      </c>
      <c r="C52" s="19">
        <v>36</v>
      </c>
      <c r="D52" s="19">
        <v>0</v>
      </c>
      <c r="E52" s="19">
        <v>23</v>
      </c>
      <c r="F52" s="19">
        <v>85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1</v>
      </c>
      <c r="T52" s="19">
        <v>0</v>
      </c>
      <c r="U52" s="19">
        <v>2</v>
      </c>
      <c r="V52" s="19">
        <v>1</v>
      </c>
      <c r="W52" s="19">
        <v>17</v>
      </c>
      <c r="X52" s="19">
        <v>0</v>
      </c>
      <c r="Y52" s="19">
        <v>8</v>
      </c>
      <c r="Z52" s="19">
        <v>32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1</v>
      </c>
      <c r="AN52" s="19">
        <v>0</v>
      </c>
      <c r="AO52" s="19">
        <v>1</v>
      </c>
      <c r="AP52" s="19">
        <v>0</v>
      </c>
      <c r="AQ52" s="19">
        <v>2</v>
      </c>
      <c r="AR52" s="19">
        <v>0</v>
      </c>
      <c r="AS52" s="19">
        <v>4</v>
      </c>
      <c r="AT52" s="19">
        <v>9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1</v>
      </c>
      <c r="BT52" s="19">
        <v>0</v>
      </c>
      <c r="BU52" s="19">
        <v>0</v>
      </c>
      <c r="BV52" s="19">
        <v>1</v>
      </c>
      <c r="BW52" s="19">
        <v>1</v>
      </c>
      <c r="BX52" s="19">
        <v>0</v>
      </c>
      <c r="BY52" s="19">
        <v>0</v>
      </c>
      <c r="BZ52" s="19">
        <v>1</v>
      </c>
      <c r="CA52" s="19">
        <v>13</v>
      </c>
      <c r="CB52" s="19">
        <v>0</v>
      </c>
      <c r="CC52" s="19">
        <v>8</v>
      </c>
      <c r="CD52" s="19">
        <v>40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00000000000001" customHeight="1" thickBot="1" x14ac:dyDescent="0.25">
      <c r="B53" s="4" t="s">
        <v>240</v>
      </c>
      <c r="C53" s="19">
        <v>47</v>
      </c>
      <c r="D53" s="19">
        <v>4</v>
      </c>
      <c r="E53" s="19">
        <v>52</v>
      </c>
      <c r="F53" s="19">
        <v>204</v>
      </c>
      <c r="G53" s="19">
        <v>1</v>
      </c>
      <c r="H53" s="19">
        <v>0</v>
      </c>
      <c r="I53" s="19">
        <v>1</v>
      </c>
      <c r="J53" s="19">
        <v>3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2</v>
      </c>
      <c r="T53" s="19">
        <v>3</v>
      </c>
      <c r="U53" s="19">
        <v>2</v>
      </c>
      <c r="V53" s="19">
        <v>3</v>
      </c>
      <c r="W53" s="19">
        <v>13</v>
      </c>
      <c r="X53" s="19">
        <v>0</v>
      </c>
      <c r="Y53" s="19">
        <v>22</v>
      </c>
      <c r="Z53" s="19">
        <v>67</v>
      </c>
      <c r="AA53" s="19">
        <v>0</v>
      </c>
      <c r="AB53" s="19">
        <v>1</v>
      </c>
      <c r="AC53" s="19">
        <v>0</v>
      </c>
      <c r="AD53" s="19">
        <v>1</v>
      </c>
      <c r="AE53" s="19">
        <v>2</v>
      </c>
      <c r="AF53" s="19">
        <v>0</v>
      </c>
      <c r="AG53" s="19">
        <v>2</v>
      </c>
      <c r="AH53" s="19">
        <v>1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1</v>
      </c>
      <c r="AP53" s="19">
        <v>1</v>
      </c>
      <c r="AQ53" s="19">
        <v>10</v>
      </c>
      <c r="AR53" s="19">
        <v>0</v>
      </c>
      <c r="AS53" s="19">
        <v>5</v>
      </c>
      <c r="AT53" s="19">
        <v>35</v>
      </c>
      <c r="AU53" s="19">
        <v>0</v>
      </c>
      <c r="AV53" s="19">
        <v>0</v>
      </c>
      <c r="AW53" s="19">
        <v>0</v>
      </c>
      <c r="AX53" s="19">
        <v>0</v>
      </c>
      <c r="AY53" s="19">
        <v>4</v>
      </c>
      <c r="AZ53" s="19">
        <v>0</v>
      </c>
      <c r="BA53" s="19">
        <v>0</v>
      </c>
      <c r="BB53" s="19">
        <v>11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2</v>
      </c>
      <c r="BT53" s="19">
        <v>0</v>
      </c>
      <c r="BU53" s="19">
        <v>6</v>
      </c>
      <c r="BV53" s="19">
        <v>26</v>
      </c>
      <c r="BW53" s="19">
        <v>3</v>
      </c>
      <c r="BX53" s="19">
        <v>0</v>
      </c>
      <c r="BY53" s="19">
        <v>2</v>
      </c>
      <c r="BZ53" s="19">
        <v>5</v>
      </c>
      <c r="CA53" s="19">
        <v>10</v>
      </c>
      <c r="CB53" s="19">
        <v>0</v>
      </c>
      <c r="CC53" s="19">
        <v>11</v>
      </c>
      <c r="CD53" s="19">
        <v>51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00000000000001" customHeight="1" thickBot="1" x14ac:dyDescent="0.25">
      <c r="B54" s="4" t="s">
        <v>241</v>
      </c>
      <c r="C54" s="19">
        <v>501</v>
      </c>
      <c r="D54" s="19">
        <v>19</v>
      </c>
      <c r="E54" s="19">
        <v>492</v>
      </c>
      <c r="F54" s="19">
        <v>2158</v>
      </c>
      <c r="G54" s="19">
        <v>2</v>
      </c>
      <c r="H54" s="19">
        <v>0</v>
      </c>
      <c r="I54" s="19">
        <v>3</v>
      </c>
      <c r="J54" s="19">
        <v>11</v>
      </c>
      <c r="K54" s="19">
        <v>0</v>
      </c>
      <c r="L54" s="19">
        <v>0</v>
      </c>
      <c r="M54" s="19">
        <v>0</v>
      </c>
      <c r="N54" s="19">
        <v>8</v>
      </c>
      <c r="O54" s="19">
        <v>0</v>
      </c>
      <c r="P54" s="19">
        <v>0</v>
      </c>
      <c r="Q54" s="19">
        <v>0</v>
      </c>
      <c r="R54" s="19">
        <v>0</v>
      </c>
      <c r="S54" s="19">
        <v>13</v>
      </c>
      <c r="T54" s="19">
        <v>5</v>
      </c>
      <c r="U54" s="19">
        <v>23</v>
      </c>
      <c r="V54" s="19">
        <v>17</v>
      </c>
      <c r="W54" s="19">
        <v>173</v>
      </c>
      <c r="X54" s="19">
        <v>1</v>
      </c>
      <c r="Y54" s="19">
        <v>154</v>
      </c>
      <c r="Z54" s="19">
        <v>689</v>
      </c>
      <c r="AA54" s="19">
        <v>0</v>
      </c>
      <c r="AB54" s="19">
        <v>0</v>
      </c>
      <c r="AC54" s="19">
        <v>0</v>
      </c>
      <c r="AD54" s="19">
        <v>1</v>
      </c>
      <c r="AE54" s="19">
        <v>4</v>
      </c>
      <c r="AF54" s="19">
        <v>0</v>
      </c>
      <c r="AG54" s="19">
        <v>1</v>
      </c>
      <c r="AH54" s="19">
        <v>7</v>
      </c>
      <c r="AI54" s="19">
        <v>0</v>
      </c>
      <c r="AJ54" s="19">
        <v>0</v>
      </c>
      <c r="AK54" s="19">
        <v>0</v>
      </c>
      <c r="AL54" s="19">
        <v>0</v>
      </c>
      <c r="AM54" s="19">
        <v>13</v>
      </c>
      <c r="AN54" s="19">
        <v>1</v>
      </c>
      <c r="AO54" s="19">
        <v>15</v>
      </c>
      <c r="AP54" s="19">
        <v>14</v>
      </c>
      <c r="AQ54" s="19">
        <v>55</v>
      </c>
      <c r="AR54" s="19">
        <v>1</v>
      </c>
      <c r="AS54" s="19">
        <v>78</v>
      </c>
      <c r="AT54" s="19">
        <v>381</v>
      </c>
      <c r="AU54" s="19">
        <v>1</v>
      </c>
      <c r="AV54" s="19">
        <v>0</v>
      </c>
      <c r="AW54" s="19">
        <v>0</v>
      </c>
      <c r="AX54" s="19">
        <v>4</v>
      </c>
      <c r="AY54" s="19">
        <v>5</v>
      </c>
      <c r="AZ54" s="19">
        <v>0</v>
      </c>
      <c r="BA54" s="19">
        <v>18</v>
      </c>
      <c r="BB54" s="19">
        <v>15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2</v>
      </c>
      <c r="BL54" s="19">
        <v>0</v>
      </c>
      <c r="BM54" s="19">
        <v>2</v>
      </c>
      <c r="BN54" s="19">
        <v>3</v>
      </c>
      <c r="BO54" s="19">
        <v>0</v>
      </c>
      <c r="BP54" s="19">
        <v>0</v>
      </c>
      <c r="BQ54" s="19">
        <v>0</v>
      </c>
      <c r="BR54" s="19">
        <v>1</v>
      </c>
      <c r="BS54" s="19">
        <v>21</v>
      </c>
      <c r="BT54" s="19">
        <v>0</v>
      </c>
      <c r="BU54" s="19">
        <v>19</v>
      </c>
      <c r="BV54" s="19">
        <v>96</v>
      </c>
      <c r="BW54" s="19">
        <v>12</v>
      </c>
      <c r="BX54" s="19">
        <v>7</v>
      </c>
      <c r="BY54" s="19">
        <v>22</v>
      </c>
      <c r="BZ54" s="19">
        <v>31</v>
      </c>
      <c r="CA54" s="19">
        <v>200</v>
      </c>
      <c r="CB54" s="19">
        <v>4</v>
      </c>
      <c r="CC54" s="19">
        <v>157</v>
      </c>
      <c r="CD54" s="19">
        <v>880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00000000000001" customHeight="1" thickBot="1" x14ac:dyDescent="0.25">
      <c r="B55" s="4" t="s">
        <v>242</v>
      </c>
      <c r="C55" s="19">
        <v>209</v>
      </c>
      <c r="D55" s="19">
        <v>11</v>
      </c>
      <c r="E55" s="19">
        <v>149</v>
      </c>
      <c r="F55" s="19">
        <v>1371</v>
      </c>
      <c r="G55" s="19">
        <v>2</v>
      </c>
      <c r="H55" s="19">
        <v>0</v>
      </c>
      <c r="I55" s="19">
        <v>0</v>
      </c>
      <c r="J55" s="19">
        <v>8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6</v>
      </c>
      <c r="T55" s="19">
        <v>3</v>
      </c>
      <c r="U55" s="19">
        <v>8</v>
      </c>
      <c r="V55" s="19">
        <v>21</v>
      </c>
      <c r="W55" s="19">
        <v>49</v>
      </c>
      <c r="X55" s="19">
        <v>0</v>
      </c>
      <c r="Y55" s="19">
        <v>37</v>
      </c>
      <c r="Z55" s="19">
        <v>381</v>
      </c>
      <c r="AA55" s="19">
        <v>1</v>
      </c>
      <c r="AB55" s="19">
        <v>0</v>
      </c>
      <c r="AC55" s="19">
        <v>0</v>
      </c>
      <c r="AD55" s="19">
        <v>1</v>
      </c>
      <c r="AE55" s="19">
        <v>6</v>
      </c>
      <c r="AF55" s="19">
        <v>0</v>
      </c>
      <c r="AG55" s="19">
        <v>2</v>
      </c>
      <c r="AH55" s="19">
        <v>19</v>
      </c>
      <c r="AI55" s="19">
        <v>0</v>
      </c>
      <c r="AJ55" s="19">
        <v>0</v>
      </c>
      <c r="AK55" s="19">
        <v>0</v>
      </c>
      <c r="AL55" s="19">
        <v>0</v>
      </c>
      <c r="AM55" s="19">
        <v>7</v>
      </c>
      <c r="AN55" s="19">
        <v>2</v>
      </c>
      <c r="AO55" s="19">
        <v>4</v>
      </c>
      <c r="AP55" s="19">
        <v>19</v>
      </c>
      <c r="AQ55" s="19">
        <v>25</v>
      </c>
      <c r="AR55" s="19">
        <v>0</v>
      </c>
      <c r="AS55" s="19">
        <v>17</v>
      </c>
      <c r="AT55" s="19">
        <v>233</v>
      </c>
      <c r="AU55" s="19">
        <v>1</v>
      </c>
      <c r="AV55" s="19">
        <v>0</v>
      </c>
      <c r="AW55" s="19">
        <v>0</v>
      </c>
      <c r="AX55" s="19">
        <v>6</v>
      </c>
      <c r="AY55" s="19">
        <v>3</v>
      </c>
      <c r="AZ55" s="19">
        <v>0</v>
      </c>
      <c r="BA55" s="19">
        <v>3</v>
      </c>
      <c r="BB55" s="19">
        <v>12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4</v>
      </c>
      <c r="BT55" s="19">
        <v>0</v>
      </c>
      <c r="BU55" s="19">
        <v>3</v>
      </c>
      <c r="BV55" s="19">
        <v>36</v>
      </c>
      <c r="BW55" s="19">
        <v>10</v>
      </c>
      <c r="BX55" s="19">
        <v>6</v>
      </c>
      <c r="BY55" s="19">
        <v>7</v>
      </c>
      <c r="BZ55" s="19">
        <v>59</v>
      </c>
      <c r="CA55" s="19">
        <v>95</v>
      </c>
      <c r="CB55" s="19">
        <v>0</v>
      </c>
      <c r="CC55" s="19">
        <v>68</v>
      </c>
      <c r="CD55" s="19">
        <v>576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00000000000001" customHeight="1" thickBot="1" x14ac:dyDescent="0.25">
      <c r="B56" s="4" t="s">
        <v>243</v>
      </c>
      <c r="C56" s="19">
        <v>37</v>
      </c>
      <c r="D56" s="19">
        <v>1</v>
      </c>
      <c r="E56" s="19">
        <v>44</v>
      </c>
      <c r="F56" s="19">
        <v>202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1</v>
      </c>
      <c r="T56" s="19">
        <v>0</v>
      </c>
      <c r="U56" s="19">
        <v>2</v>
      </c>
      <c r="V56" s="19">
        <v>2</v>
      </c>
      <c r="W56" s="19">
        <v>13</v>
      </c>
      <c r="X56" s="19">
        <v>1</v>
      </c>
      <c r="Y56" s="19">
        <v>14</v>
      </c>
      <c r="Z56" s="19">
        <v>70</v>
      </c>
      <c r="AA56" s="19">
        <v>0</v>
      </c>
      <c r="AB56" s="19">
        <v>0</v>
      </c>
      <c r="AC56" s="19">
        <v>1</v>
      </c>
      <c r="AD56" s="19">
        <v>0</v>
      </c>
      <c r="AE56" s="19">
        <v>2</v>
      </c>
      <c r="AF56" s="19">
        <v>0</v>
      </c>
      <c r="AG56" s="19">
        <v>3</v>
      </c>
      <c r="AH56" s="19">
        <v>6</v>
      </c>
      <c r="AI56" s="19">
        <v>0</v>
      </c>
      <c r="AJ56" s="19">
        <v>0</v>
      </c>
      <c r="AK56" s="19">
        <v>0</v>
      </c>
      <c r="AL56" s="19">
        <v>0</v>
      </c>
      <c r="AM56" s="19">
        <v>1</v>
      </c>
      <c r="AN56" s="19">
        <v>0</v>
      </c>
      <c r="AO56" s="19">
        <v>3</v>
      </c>
      <c r="AP56" s="19">
        <v>1</v>
      </c>
      <c r="AQ56" s="19">
        <v>3</v>
      </c>
      <c r="AR56" s="19">
        <v>0</v>
      </c>
      <c r="AS56" s="19">
        <v>5</v>
      </c>
      <c r="AT56" s="19">
        <v>34</v>
      </c>
      <c r="AU56" s="19">
        <v>0</v>
      </c>
      <c r="AV56" s="19">
        <v>0</v>
      </c>
      <c r="AW56" s="19">
        <v>0</v>
      </c>
      <c r="AX56" s="19">
        <v>1</v>
      </c>
      <c r="AY56" s="19">
        <v>0</v>
      </c>
      <c r="AZ56" s="19">
        <v>0</v>
      </c>
      <c r="BA56" s="19">
        <v>0</v>
      </c>
      <c r="BB56" s="19">
        <v>2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2</v>
      </c>
      <c r="BN56" s="19">
        <v>2</v>
      </c>
      <c r="BO56" s="19">
        <v>0</v>
      </c>
      <c r="BP56" s="19">
        <v>0</v>
      </c>
      <c r="BQ56" s="19">
        <v>0</v>
      </c>
      <c r="BR56" s="19">
        <v>0</v>
      </c>
      <c r="BS56" s="19">
        <v>1</v>
      </c>
      <c r="BT56" s="19">
        <v>0</v>
      </c>
      <c r="BU56" s="19">
        <v>2</v>
      </c>
      <c r="BV56" s="19">
        <v>18</v>
      </c>
      <c r="BW56" s="19">
        <v>0</v>
      </c>
      <c r="BX56" s="19">
        <v>0</v>
      </c>
      <c r="BY56" s="19">
        <v>3</v>
      </c>
      <c r="BZ56" s="19">
        <v>5</v>
      </c>
      <c r="CA56" s="19">
        <v>16</v>
      </c>
      <c r="CB56" s="19">
        <v>0</v>
      </c>
      <c r="CC56" s="19">
        <v>9</v>
      </c>
      <c r="CD56" s="19">
        <v>61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00000000000001" customHeight="1" thickBot="1" x14ac:dyDescent="0.25">
      <c r="B57" s="4" t="s">
        <v>244</v>
      </c>
      <c r="C57" s="19">
        <v>35</v>
      </c>
      <c r="D57" s="19">
        <v>0</v>
      </c>
      <c r="E57" s="19">
        <v>30</v>
      </c>
      <c r="F57" s="19">
        <v>257</v>
      </c>
      <c r="G57" s="19">
        <v>0</v>
      </c>
      <c r="H57" s="19">
        <v>0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  <c r="P57" s="19">
        <v>0</v>
      </c>
      <c r="Q57" s="19">
        <v>0</v>
      </c>
      <c r="R57" s="19">
        <v>1</v>
      </c>
      <c r="S57" s="19">
        <v>1</v>
      </c>
      <c r="T57" s="19">
        <v>0</v>
      </c>
      <c r="U57" s="19">
        <v>2</v>
      </c>
      <c r="V57" s="19">
        <v>1</v>
      </c>
      <c r="W57" s="19">
        <v>12</v>
      </c>
      <c r="X57" s="19">
        <v>0</v>
      </c>
      <c r="Y57" s="19">
        <v>3</v>
      </c>
      <c r="Z57" s="19">
        <v>92</v>
      </c>
      <c r="AA57" s="19">
        <v>0</v>
      </c>
      <c r="AB57" s="19">
        <v>0</v>
      </c>
      <c r="AC57" s="19">
        <v>0</v>
      </c>
      <c r="AD57" s="19">
        <v>0</v>
      </c>
      <c r="AE57" s="19">
        <v>2</v>
      </c>
      <c r="AF57" s="19">
        <v>0</v>
      </c>
      <c r="AG57" s="19">
        <v>0</v>
      </c>
      <c r="AH57" s="19">
        <v>2</v>
      </c>
      <c r="AI57" s="19">
        <v>0</v>
      </c>
      <c r="AJ57" s="19">
        <v>0</v>
      </c>
      <c r="AK57" s="19">
        <v>0</v>
      </c>
      <c r="AL57" s="19">
        <v>0</v>
      </c>
      <c r="AM57" s="19">
        <v>1</v>
      </c>
      <c r="AN57" s="19">
        <v>0</v>
      </c>
      <c r="AO57" s="19">
        <v>0</v>
      </c>
      <c r="AP57" s="19">
        <v>2</v>
      </c>
      <c r="AQ57" s="19">
        <v>2</v>
      </c>
      <c r="AR57" s="19">
        <v>0</v>
      </c>
      <c r="AS57" s="19">
        <v>12</v>
      </c>
      <c r="AT57" s="19">
        <v>45</v>
      </c>
      <c r="AU57" s="19">
        <v>0</v>
      </c>
      <c r="AV57" s="19">
        <v>0</v>
      </c>
      <c r="AW57" s="19">
        <v>0</v>
      </c>
      <c r="AX57" s="19">
        <v>0</v>
      </c>
      <c r="AY57" s="19">
        <v>4</v>
      </c>
      <c r="AZ57" s="19">
        <v>0</v>
      </c>
      <c r="BA57" s="19">
        <v>1</v>
      </c>
      <c r="BB57" s="19">
        <v>7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1</v>
      </c>
      <c r="BL57" s="19">
        <v>0</v>
      </c>
      <c r="BM57" s="19">
        <v>0</v>
      </c>
      <c r="BN57" s="19">
        <v>6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5</v>
      </c>
      <c r="BV57" s="19">
        <v>13</v>
      </c>
      <c r="BW57" s="19">
        <v>1</v>
      </c>
      <c r="BX57" s="19">
        <v>0</v>
      </c>
      <c r="BY57" s="19">
        <v>0</v>
      </c>
      <c r="BZ57" s="19">
        <v>3</v>
      </c>
      <c r="CA57" s="19">
        <v>10</v>
      </c>
      <c r="CB57" s="19">
        <v>0</v>
      </c>
      <c r="CC57" s="19">
        <v>7</v>
      </c>
      <c r="CD57" s="19">
        <v>83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00000000000001" customHeight="1" thickBot="1" x14ac:dyDescent="0.25">
      <c r="B58" s="4" t="s">
        <v>270</v>
      </c>
      <c r="C58" s="19">
        <v>60</v>
      </c>
      <c r="D58" s="19">
        <v>0</v>
      </c>
      <c r="E58" s="19">
        <v>56</v>
      </c>
      <c r="F58" s="19">
        <v>230</v>
      </c>
      <c r="G58" s="19">
        <v>0</v>
      </c>
      <c r="H58" s="19">
        <v>0</v>
      </c>
      <c r="I58" s="19">
        <v>0</v>
      </c>
      <c r="J58" s="19">
        <v>3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1</v>
      </c>
      <c r="T58" s="19">
        <v>0</v>
      </c>
      <c r="U58" s="19">
        <v>1</v>
      </c>
      <c r="V58" s="19">
        <v>1</v>
      </c>
      <c r="W58" s="19">
        <v>17</v>
      </c>
      <c r="X58" s="19">
        <v>0</v>
      </c>
      <c r="Y58" s="19">
        <v>18</v>
      </c>
      <c r="Z58" s="19">
        <v>75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2</v>
      </c>
      <c r="AI58" s="19">
        <v>0</v>
      </c>
      <c r="AJ58" s="19">
        <v>0</v>
      </c>
      <c r="AK58" s="19">
        <v>0</v>
      </c>
      <c r="AL58" s="19">
        <v>0</v>
      </c>
      <c r="AM58" s="19">
        <v>2</v>
      </c>
      <c r="AN58" s="19">
        <v>0</v>
      </c>
      <c r="AO58" s="19">
        <v>1</v>
      </c>
      <c r="AP58" s="19">
        <v>3</v>
      </c>
      <c r="AQ58" s="19">
        <v>15</v>
      </c>
      <c r="AR58" s="19">
        <v>0</v>
      </c>
      <c r="AS58" s="19">
        <v>14</v>
      </c>
      <c r="AT58" s="19">
        <v>37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1</v>
      </c>
      <c r="BB58" s="19">
        <v>4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2</v>
      </c>
      <c r="BT58" s="19">
        <v>0</v>
      </c>
      <c r="BU58" s="19">
        <v>1</v>
      </c>
      <c r="BV58" s="19">
        <v>9</v>
      </c>
      <c r="BW58" s="19">
        <v>2</v>
      </c>
      <c r="BX58" s="19">
        <v>0</v>
      </c>
      <c r="BY58" s="19">
        <v>0</v>
      </c>
      <c r="BZ58" s="19">
        <v>3</v>
      </c>
      <c r="CA58" s="19">
        <v>21</v>
      </c>
      <c r="CB58" s="19">
        <v>0</v>
      </c>
      <c r="CC58" s="19">
        <v>20</v>
      </c>
      <c r="CD58" s="19">
        <v>93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00000000000001" customHeight="1" thickBot="1" x14ac:dyDescent="0.25">
      <c r="B59" s="4" t="s">
        <v>246</v>
      </c>
      <c r="C59" s="19">
        <v>63</v>
      </c>
      <c r="D59" s="19">
        <v>7</v>
      </c>
      <c r="E59" s="19">
        <v>61</v>
      </c>
      <c r="F59" s="19">
        <v>306</v>
      </c>
      <c r="G59" s="19">
        <v>1</v>
      </c>
      <c r="H59" s="19">
        <v>0</v>
      </c>
      <c r="I59" s="19">
        <v>3</v>
      </c>
      <c r="J59" s="19">
        <v>7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1</v>
      </c>
      <c r="T59" s="19">
        <v>3</v>
      </c>
      <c r="U59" s="19">
        <v>4</v>
      </c>
      <c r="V59" s="19">
        <v>2</v>
      </c>
      <c r="W59" s="19">
        <v>18</v>
      </c>
      <c r="X59" s="19">
        <v>0</v>
      </c>
      <c r="Y59" s="19">
        <v>19</v>
      </c>
      <c r="Z59" s="19">
        <v>86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2</v>
      </c>
      <c r="AH59" s="19">
        <v>2</v>
      </c>
      <c r="AI59" s="19">
        <v>0</v>
      </c>
      <c r="AJ59" s="19">
        <v>0</v>
      </c>
      <c r="AK59" s="19">
        <v>0</v>
      </c>
      <c r="AL59" s="19">
        <v>0</v>
      </c>
      <c r="AM59" s="19">
        <v>3</v>
      </c>
      <c r="AN59" s="19">
        <v>1</v>
      </c>
      <c r="AO59" s="19">
        <v>4</v>
      </c>
      <c r="AP59" s="19">
        <v>4</v>
      </c>
      <c r="AQ59" s="19">
        <v>12</v>
      </c>
      <c r="AR59" s="19">
        <v>0</v>
      </c>
      <c r="AS59" s="19">
        <v>12</v>
      </c>
      <c r="AT59" s="19">
        <v>76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2</v>
      </c>
      <c r="BV59" s="19">
        <v>11</v>
      </c>
      <c r="BW59" s="19">
        <v>4</v>
      </c>
      <c r="BX59" s="19">
        <v>3</v>
      </c>
      <c r="BY59" s="19">
        <v>5</v>
      </c>
      <c r="BZ59" s="19">
        <v>6</v>
      </c>
      <c r="CA59" s="19">
        <v>24</v>
      </c>
      <c r="CB59" s="19">
        <v>0</v>
      </c>
      <c r="CC59" s="19">
        <v>10</v>
      </c>
      <c r="CD59" s="19">
        <v>112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00000000000001" customHeight="1" thickBot="1" x14ac:dyDescent="0.25">
      <c r="B60" s="4" t="s">
        <v>247</v>
      </c>
      <c r="C60" s="19">
        <v>27</v>
      </c>
      <c r="D60" s="19">
        <v>0</v>
      </c>
      <c r="E60" s="19">
        <v>25</v>
      </c>
      <c r="F60" s="19">
        <v>115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2</v>
      </c>
      <c r="T60" s="19">
        <v>0</v>
      </c>
      <c r="U60" s="19">
        <v>1</v>
      </c>
      <c r="V60" s="19">
        <v>3</v>
      </c>
      <c r="W60" s="19">
        <v>11</v>
      </c>
      <c r="X60" s="19">
        <v>0</v>
      </c>
      <c r="Y60" s="19">
        <v>12</v>
      </c>
      <c r="Z60" s="19">
        <v>44</v>
      </c>
      <c r="AA60" s="19">
        <v>0</v>
      </c>
      <c r="AB60" s="19">
        <v>0</v>
      </c>
      <c r="AC60" s="19">
        <v>0</v>
      </c>
      <c r="AD60" s="19">
        <v>1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1</v>
      </c>
      <c r="AN60" s="19">
        <v>0</v>
      </c>
      <c r="AO60" s="19">
        <v>1</v>
      </c>
      <c r="AP60" s="19">
        <v>0</v>
      </c>
      <c r="AQ60" s="19">
        <v>7</v>
      </c>
      <c r="AR60" s="19">
        <v>0</v>
      </c>
      <c r="AS60" s="19">
        <v>4</v>
      </c>
      <c r="AT60" s="19">
        <v>24</v>
      </c>
      <c r="AU60" s="19">
        <v>2</v>
      </c>
      <c r="AV60" s="19">
        <v>0</v>
      </c>
      <c r="AW60" s="19">
        <v>1</v>
      </c>
      <c r="AX60" s="19">
        <v>1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8</v>
      </c>
      <c r="BW60" s="19">
        <v>0</v>
      </c>
      <c r="BX60" s="19">
        <v>0</v>
      </c>
      <c r="BY60" s="19">
        <v>1</v>
      </c>
      <c r="BZ60" s="19">
        <v>2</v>
      </c>
      <c r="CA60" s="19">
        <v>4</v>
      </c>
      <c r="CB60" s="19">
        <v>0</v>
      </c>
      <c r="CC60" s="19">
        <v>5</v>
      </c>
      <c r="CD60" s="19">
        <v>32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00000000000001" customHeight="1" thickBot="1" x14ac:dyDescent="0.25">
      <c r="B61" s="7" t="s">
        <v>22</v>
      </c>
      <c r="C61" s="9">
        <f>SUM(C11:C60)</f>
        <v>3884</v>
      </c>
      <c r="D61" s="9">
        <f t="shared" ref="D61:AT61" si="0">SUM(D11:D60)</f>
        <v>101</v>
      </c>
      <c r="E61" s="9">
        <f t="shared" si="0"/>
        <v>3685</v>
      </c>
      <c r="F61" s="9">
        <f t="shared" si="0"/>
        <v>19150</v>
      </c>
      <c r="G61" s="9">
        <f t="shared" si="0"/>
        <v>26</v>
      </c>
      <c r="H61" s="9">
        <f t="shared" si="0"/>
        <v>0</v>
      </c>
      <c r="I61" s="9">
        <f t="shared" si="0"/>
        <v>33</v>
      </c>
      <c r="J61" s="9">
        <f t="shared" si="0"/>
        <v>149</v>
      </c>
      <c r="K61" s="9">
        <f t="shared" si="0"/>
        <v>7</v>
      </c>
      <c r="L61" s="9">
        <f t="shared" si="0"/>
        <v>0</v>
      </c>
      <c r="M61" s="9">
        <f t="shared" si="0"/>
        <v>5</v>
      </c>
      <c r="N61" s="9">
        <f t="shared" si="0"/>
        <v>25</v>
      </c>
      <c r="O61" s="9">
        <f t="shared" si="0"/>
        <v>1</v>
      </c>
      <c r="P61" s="9">
        <f t="shared" si="0"/>
        <v>0</v>
      </c>
      <c r="Q61" s="9">
        <f t="shared" si="0"/>
        <v>4</v>
      </c>
      <c r="R61" s="9">
        <f t="shared" si="0"/>
        <v>7</v>
      </c>
      <c r="S61" s="9">
        <f t="shared" si="0"/>
        <v>159</v>
      </c>
      <c r="T61" s="9">
        <f t="shared" si="0"/>
        <v>37</v>
      </c>
      <c r="U61" s="9">
        <f t="shared" si="0"/>
        <v>198</v>
      </c>
      <c r="V61" s="9">
        <f t="shared" si="0"/>
        <v>291</v>
      </c>
      <c r="W61" s="9">
        <f t="shared" si="0"/>
        <v>1268</v>
      </c>
      <c r="X61" s="9">
        <f t="shared" si="0"/>
        <v>6</v>
      </c>
      <c r="Y61" s="9">
        <f t="shared" si="0"/>
        <v>1102</v>
      </c>
      <c r="Z61" s="9">
        <f t="shared" si="0"/>
        <v>6269</v>
      </c>
      <c r="AA61" s="9">
        <f t="shared" si="0"/>
        <v>9</v>
      </c>
      <c r="AB61" s="9">
        <f t="shared" si="0"/>
        <v>2</v>
      </c>
      <c r="AC61" s="9">
        <f t="shared" si="0"/>
        <v>11</v>
      </c>
      <c r="AD61" s="9">
        <f t="shared" si="0"/>
        <v>21</v>
      </c>
      <c r="AE61" s="9">
        <f t="shared" si="0"/>
        <v>47</v>
      </c>
      <c r="AF61" s="9">
        <f t="shared" si="0"/>
        <v>0</v>
      </c>
      <c r="AG61" s="9">
        <f t="shared" si="0"/>
        <v>40</v>
      </c>
      <c r="AH61" s="9">
        <f t="shared" si="0"/>
        <v>143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1</v>
      </c>
      <c r="AM61" s="9">
        <f t="shared" si="0"/>
        <v>102</v>
      </c>
      <c r="AN61" s="9">
        <f t="shared" si="0"/>
        <v>13</v>
      </c>
      <c r="AO61" s="9">
        <f t="shared" si="0"/>
        <v>99</v>
      </c>
      <c r="AP61" s="9">
        <f t="shared" si="0"/>
        <v>196</v>
      </c>
      <c r="AQ61" s="9">
        <f t="shared" si="0"/>
        <v>603</v>
      </c>
      <c r="AR61" s="9">
        <f t="shared" si="0"/>
        <v>2</v>
      </c>
      <c r="AS61" s="9">
        <f t="shared" si="0"/>
        <v>656</v>
      </c>
      <c r="AT61" s="9">
        <f t="shared" si="0"/>
        <v>3339</v>
      </c>
      <c r="AU61" s="9">
        <f t="shared" ref="AU61:CL61" si="1">SUM(AU11:AU60)</f>
        <v>12</v>
      </c>
      <c r="AV61" s="9">
        <f t="shared" si="1"/>
        <v>0</v>
      </c>
      <c r="AW61" s="9">
        <f t="shared" si="1"/>
        <v>6</v>
      </c>
      <c r="AX61" s="9">
        <f t="shared" si="1"/>
        <v>56</v>
      </c>
      <c r="AY61" s="9">
        <f t="shared" si="1"/>
        <v>62</v>
      </c>
      <c r="AZ61" s="9">
        <f t="shared" si="1"/>
        <v>0</v>
      </c>
      <c r="BA61" s="9">
        <f t="shared" si="1"/>
        <v>76</v>
      </c>
      <c r="BB61" s="9">
        <f t="shared" si="1"/>
        <v>226</v>
      </c>
      <c r="BC61" s="9">
        <f t="shared" si="1"/>
        <v>2</v>
      </c>
      <c r="BD61" s="9">
        <f t="shared" si="1"/>
        <v>0</v>
      </c>
      <c r="BE61" s="9">
        <f t="shared" si="1"/>
        <v>1</v>
      </c>
      <c r="BF61" s="9">
        <f t="shared" si="1"/>
        <v>3</v>
      </c>
      <c r="BG61" s="9">
        <f t="shared" si="1"/>
        <v>0</v>
      </c>
      <c r="BH61" s="9">
        <f t="shared" si="1"/>
        <v>0</v>
      </c>
      <c r="BI61" s="9">
        <f t="shared" si="1"/>
        <v>0</v>
      </c>
      <c r="BJ61" s="9">
        <f t="shared" si="1"/>
        <v>0</v>
      </c>
      <c r="BK61" s="9">
        <f t="shared" si="1"/>
        <v>22</v>
      </c>
      <c r="BL61" s="9">
        <f t="shared" si="1"/>
        <v>0</v>
      </c>
      <c r="BM61" s="9">
        <f t="shared" si="1"/>
        <v>18</v>
      </c>
      <c r="BN61" s="9">
        <f t="shared" si="1"/>
        <v>75</v>
      </c>
      <c r="BO61" s="9">
        <f t="shared" si="1"/>
        <v>0</v>
      </c>
      <c r="BP61" s="9">
        <f t="shared" si="1"/>
        <v>0</v>
      </c>
      <c r="BQ61" s="9">
        <f t="shared" si="1"/>
        <v>1</v>
      </c>
      <c r="BR61" s="9">
        <f t="shared" si="1"/>
        <v>1</v>
      </c>
      <c r="BS61" s="9">
        <f t="shared" si="1"/>
        <v>84</v>
      </c>
      <c r="BT61" s="9">
        <f t="shared" si="1"/>
        <v>0</v>
      </c>
      <c r="BU61" s="9">
        <f t="shared" si="1"/>
        <v>103</v>
      </c>
      <c r="BV61" s="9">
        <f t="shared" si="1"/>
        <v>734</v>
      </c>
      <c r="BW61" s="9">
        <f t="shared" si="1"/>
        <v>129</v>
      </c>
      <c r="BX61" s="9">
        <f t="shared" si="1"/>
        <v>31</v>
      </c>
      <c r="BY61" s="9">
        <f t="shared" si="1"/>
        <v>182</v>
      </c>
      <c r="BZ61" s="9">
        <f t="shared" si="1"/>
        <v>417</v>
      </c>
      <c r="CA61" s="9">
        <f t="shared" si="1"/>
        <v>1349</v>
      </c>
      <c r="CB61" s="9">
        <f t="shared" si="1"/>
        <v>10</v>
      </c>
      <c r="CC61" s="9">
        <f t="shared" si="1"/>
        <v>1144</v>
      </c>
      <c r="CD61" s="9">
        <f t="shared" si="1"/>
        <v>7176</v>
      </c>
      <c r="CE61" s="9">
        <f t="shared" si="1"/>
        <v>1</v>
      </c>
      <c r="CF61" s="9">
        <f t="shared" si="1"/>
        <v>0</v>
      </c>
      <c r="CG61" s="9">
        <f t="shared" si="1"/>
        <v>1</v>
      </c>
      <c r="CH61" s="9">
        <f t="shared" si="1"/>
        <v>3</v>
      </c>
      <c r="CI61" s="9">
        <f t="shared" si="1"/>
        <v>1</v>
      </c>
      <c r="CJ61" s="9">
        <f t="shared" si="1"/>
        <v>0</v>
      </c>
      <c r="CK61" s="9">
        <f t="shared" si="1"/>
        <v>5</v>
      </c>
      <c r="CL61" s="9">
        <f t="shared" si="1"/>
        <v>21</v>
      </c>
      <c r="CM61" s="49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6" t="s">
        <v>82</v>
      </c>
      <c r="D9" s="73"/>
      <c r="E9" s="73"/>
      <c r="F9" s="76" t="s">
        <v>83</v>
      </c>
      <c r="G9" s="73"/>
      <c r="H9" s="73"/>
      <c r="I9" s="76" t="s">
        <v>84</v>
      </c>
      <c r="J9" s="73"/>
      <c r="K9" s="73"/>
      <c r="L9" s="76" t="s">
        <v>85</v>
      </c>
      <c r="M9" s="73"/>
      <c r="N9" s="73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8">
        <v>9</v>
      </c>
      <c r="D11" s="18">
        <v>10</v>
      </c>
      <c r="E11" s="18">
        <v>72</v>
      </c>
      <c r="F11" s="18">
        <v>4</v>
      </c>
      <c r="G11" s="18">
        <v>4</v>
      </c>
      <c r="H11" s="18">
        <v>2</v>
      </c>
      <c r="I11" s="18">
        <v>4</v>
      </c>
      <c r="J11" s="18">
        <v>5</v>
      </c>
      <c r="K11" s="18">
        <v>69</v>
      </c>
      <c r="L11" s="18">
        <v>1</v>
      </c>
      <c r="M11" s="18">
        <v>1</v>
      </c>
      <c r="N11" s="18">
        <v>1</v>
      </c>
    </row>
    <row r="12" spans="2:14" ht="20.100000000000001" customHeight="1" thickBot="1" x14ac:dyDescent="0.25">
      <c r="B12" s="4" t="s">
        <v>199</v>
      </c>
      <c r="C12" s="19">
        <v>38</v>
      </c>
      <c r="D12" s="19">
        <v>44</v>
      </c>
      <c r="E12" s="19">
        <v>70</v>
      </c>
      <c r="F12" s="19">
        <v>1</v>
      </c>
      <c r="G12" s="19">
        <v>5</v>
      </c>
      <c r="H12" s="19">
        <v>3</v>
      </c>
      <c r="I12" s="19">
        <v>35</v>
      </c>
      <c r="J12" s="19">
        <v>38</v>
      </c>
      <c r="K12" s="19">
        <v>65</v>
      </c>
      <c r="L12" s="19">
        <v>2</v>
      </c>
      <c r="M12" s="19">
        <v>1</v>
      </c>
      <c r="N12" s="19">
        <v>2</v>
      </c>
    </row>
    <row r="13" spans="2:14" ht="20.100000000000001" customHeight="1" thickBot="1" x14ac:dyDescent="0.25">
      <c r="B13" s="4" t="s">
        <v>200</v>
      </c>
      <c r="C13" s="19">
        <v>25</v>
      </c>
      <c r="D13" s="19">
        <v>17</v>
      </c>
      <c r="E13" s="19">
        <v>48</v>
      </c>
      <c r="F13" s="19">
        <v>3</v>
      </c>
      <c r="G13" s="19">
        <v>2</v>
      </c>
      <c r="H13" s="19">
        <v>4</v>
      </c>
      <c r="I13" s="19">
        <v>22</v>
      </c>
      <c r="J13" s="19">
        <v>14</v>
      </c>
      <c r="K13" s="19">
        <v>41</v>
      </c>
      <c r="L13" s="19">
        <v>0</v>
      </c>
      <c r="M13" s="19">
        <v>1</v>
      </c>
      <c r="N13" s="19">
        <v>3</v>
      </c>
    </row>
    <row r="14" spans="2:14" ht="20.100000000000001" customHeight="1" thickBot="1" x14ac:dyDescent="0.25">
      <c r="B14" s="4" t="s">
        <v>201</v>
      </c>
      <c r="C14" s="19">
        <v>16</v>
      </c>
      <c r="D14" s="19">
        <v>7</v>
      </c>
      <c r="E14" s="19">
        <v>41</v>
      </c>
      <c r="F14" s="19">
        <v>0</v>
      </c>
      <c r="G14" s="19">
        <v>0</v>
      </c>
      <c r="H14" s="19">
        <v>1</v>
      </c>
      <c r="I14" s="19">
        <v>15</v>
      </c>
      <c r="J14" s="19">
        <v>6</v>
      </c>
      <c r="K14" s="19">
        <v>37</v>
      </c>
      <c r="L14" s="19">
        <v>1</v>
      </c>
      <c r="M14" s="19">
        <v>1</v>
      </c>
      <c r="N14" s="19">
        <v>3</v>
      </c>
    </row>
    <row r="15" spans="2:14" ht="20.100000000000001" customHeight="1" thickBot="1" x14ac:dyDescent="0.25">
      <c r="B15" s="4" t="s">
        <v>202</v>
      </c>
      <c r="C15" s="19">
        <v>6</v>
      </c>
      <c r="D15" s="19">
        <v>13</v>
      </c>
      <c r="E15" s="19">
        <v>11</v>
      </c>
      <c r="F15" s="19">
        <v>0</v>
      </c>
      <c r="G15" s="19">
        <v>2</v>
      </c>
      <c r="H15" s="19">
        <v>4</v>
      </c>
      <c r="I15" s="19">
        <v>5</v>
      </c>
      <c r="J15" s="19">
        <v>10</v>
      </c>
      <c r="K15" s="19">
        <v>4</v>
      </c>
      <c r="L15" s="19">
        <v>1</v>
      </c>
      <c r="M15" s="19">
        <v>1</v>
      </c>
      <c r="N15" s="19">
        <v>3</v>
      </c>
    </row>
    <row r="16" spans="2:14" ht="20.100000000000001" customHeight="1" thickBot="1" x14ac:dyDescent="0.25">
      <c r="B16" s="4" t="s">
        <v>203</v>
      </c>
      <c r="C16" s="19">
        <v>14</v>
      </c>
      <c r="D16" s="19">
        <v>16</v>
      </c>
      <c r="E16" s="19">
        <v>14</v>
      </c>
      <c r="F16" s="19">
        <v>0</v>
      </c>
      <c r="G16" s="19">
        <v>2</v>
      </c>
      <c r="H16" s="19">
        <v>1</v>
      </c>
      <c r="I16" s="19">
        <v>8</v>
      </c>
      <c r="J16" s="19">
        <v>6</v>
      </c>
      <c r="K16" s="19">
        <v>10</v>
      </c>
      <c r="L16" s="19">
        <v>6</v>
      </c>
      <c r="M16" s="19">
        <v>8</v>
      </c>
      <c r="N16" s="19">
        <v>3</v>
      </c>
    </row>
    <row r="17" spans="2:14" ht="20.100000000000001" customHeight="1" thickBot="1" x14ac:dyDescent="0.25">
      <c r="B17" s="4" t="s">
        <v>204</v>
      </c>
      <c r="C17" s="19">
        <v>38</v>
      </c>
      <c r="D17" s="19">
        <v>30</v>
      </c>
      <c r="E17" s="19">
        <v>171</v>
      </c>
      <c r="F17" s="19">
        <v>5</v>
      </c>
      <c r="G17" s="19">
        <v>3</v>
      </c>
      <c r="H17" s="19">
        <v>10</v>
      </c>
      <c r="I17" s="19">
        <v>29</v>
      </c>
      <c r="J17" s="19">
        <v>24</v>
      </c>
      <c r="K17" s="19">
        <v>152</v>
      </c>
      <c r="L17" s="19">
        <v>4</v>
      </c>
      <c r="M17" s="19">
        <v>3</v>
      </c>
      <c r="N17" s="19">
        <v>9</v>
      </c>
    </row>
    <row r="18" spans="2:14" ht="20.100000000000001" customHeight="1" thickBot="1" x14ac:dyDescent="0.25">
      <c r="B18" s="4" t="s">
        <v>205</v>
      </c>
      <c r="C18" s="19">
        <v>35</v>
      </c>
      <c r="D18" s="19">
        <v>42</v>
      </c>
      <c r="E18" s="19">
        <v>92</v>
      </c>
      <c r="F18" s="19">
        <v>5</v>
      </c>
      <c r="G18" s="19">
        <v>3</v>
      </c>
      <c r="H18" s="19">
        <v>7</v>
      </c>
      <c r="I18" s="19">
        <v>25</v>
      </c>
      <c r="J18" s="19">
        <v>36</v>
      </c>
      <c r="K18" s="19">
        <v>81</v>
      </c>
      <c r="L18" s="19">
        <v>5</v>
      </c>
      <c r="M18" s="19">
        <v>3</v>
      </c>
      <c r="N18" s="19">
        <v>4</v>
      </c>
    </row>
    <row r="19" spans="2:14" ht="20.100000000000001" customHeight="1" thickBot="1" x14ac:dyDescent="0.25">
      <c r="B19" s="4" t="s">
        <v>206</v>
      </c>
      <c r="C19" s="19">
        <v>2</v>
      </c>
      <c r="D19" s="19">
        <v>1</v>
      </c>
      <c r="E19" s="19">
        <v>6</v>
      </c>
      <c r="F19" s="19">
        <v>0</v>
      </c>
      <c r="G19" s="19">
        <v>0</v>
      </c>
      <c r="H19" s="19">
        <v>0</v>
      </c>
      <c r="I19" s="19">
        <v>1</v>
      </c>
      <c r="J19" s="19">
        <v>1</v>
      </c>
      <c r="K19" s="19">
        <v>5</v>
      </c>
      <c r="L19" s="19">
        <v>1</v>
      </c>
      <c r="M19" s="19">
        <v>0</v>
      </c>
      <c r="N19" s="19">
        <v>1</v>
      </c>
    </row>
    <row r="20" spans="2:14" ht="20.100000000000001" customHeight="1" thickBot="1" x14ac:dyDescent="0.25">
      <c r="B20" s="4" t="s">
        <v>207</v>
      </c>
      <c r="C20" s="19">
        <v>6</v>
      </c>
      <c r="D20" s="19">
        <v>4</v>
      </c>
      <c r="E20" s="19">
        <v>5</v>
      </c>
      <c r="F20" s="19">
        <v>1</v>
      </c>
      <c r="G20" s="19">
        <v>1</v>
      </c>
      <c r="H20" s="19">
        <v>1</v>
      </c>
      <c r="I20" s="19">
        <v>4</v>
      </c>
      <c r="J20" s="19">
        <v>2</v>
      </c>
      <c r="K20" s="19">
        <v>4</v>
      </c>
      <c r="L20" s="19">
        <v>1</v>
      </c>
      <c r="M20" s="19">
        <v>1</v>
      </c>
      <c r="N20" s="19">
        <v>0</v>
      </c>
    </row>
    <row r="21" spans="2:14" ht="20.100000000000001" customHeight="1" thickBot="1" x14ac:dyDescent="0.25">
      <c r="B21" s="4" t="s">
        <v>208</v>
      </c>
      <c r="C21" s="19">
        <v>24</v>
      </c>
      <c r="D21" s="19">
        <v>15</v>
      </c>
      <c r="E21" s="19">
        <v>29</v>
      </c>
      <c r="F21" s="19">
        <v>5</v>
      </c>
      <c r="G21" s="19">
        <v>0</v>
      </c>
      <c r="H21" s="19">
        <v>6</v>
      </c>
      <c r="I21" s="19">
        <v>18</v>
      </c>
      <c r="J21" s="19">
        <v>14</v>
      </c>
      <c r="K21" s="19">
        <v>23</v>
      </c>
      <c r="L21" s="19">
        <v>1</v>
      </c>
      <c r="M21" s="19">
        <v>1</v>
      </c>
      <c r="N21" s="19">
        <v>0</v>
      </c>
    </row>
    <row r="22" spans="2:14" ht="20.100000000000001" customHeight="1" thickBot="1" x14ac:dyDescent="0.25">
      <c r="B22" s="4" t="s">
        <v>209</v>
      </c>
      <c r="C22" s="19">
        <v>13</v>
      </c>
      <c r="D22" s="19">
        <v>16</v>
      </c>
      <c r="E22" s="19">
        <v>23</v>
      </c>
      <c r="F22" s="19">
        <v>1</v>
      </c>
      <c r="G22" s="19">
        <v>4</v>
      </c>
      <c r="H22" s="19">
        <v>5</v>
      </c>
      <c r="I22" s="19">
        <v>10</v>
      </c>
      <c r="J22" s="19">
        <v>10</v>
      </c>
      <c r="K22" s="19">
        <v>18</v>
      </c>
      <c r="L22" s="19">
        <v>2</v>
      </c>
      <c r="M22" s="19">
        <v>2</v>
      </c>
      <c r="N22" s="19">
        <v>0</v>
      </c>
    </row>
    <row r="23" spans="2:14" ht="20.100000000000001" customHeight="1" thickBot="1" x14ac:dyDescent="0.25">
      <c r="B23" s="4" t="s">
        <v>210</v>
      </c>
      <c r="C23" s="19">
        <v>37</v>
      </c>
      <c r="D23" s="19">
        <v>25</v>
      </c>
      <c r="E23" s="19">
        <v>58</v>
      </c>
      <c r="F23" s="19">
        <v>20</v>
      </c>
      <c r="G23" s="19">
        <v>10</v>
      </c>
      <c r="H23" s="19">
        <v>21</v>
      </c>
      <c r="I23" s="19">
        <v>15</v>
      </c>
      <c r="J23" s="19">
        <v>14</v>
      </c>
      <c r="K23" s="19">
        <v>34</v>
      </c>
      <c r="L23" s="19">
        <v>2</v>
      </c>
      <c r="M23" s="19">
        <v>1</v>
      </c>
      <c r="N23" s="19">
        <v>3</v>
      </c>
    </row>
    <row r="24" spans="2:14" ht="20.100000000000001" customHeight="1" thickBot="1" x14ac:dyDescent="0.25">
      <c r="B24" s="4" t="s">
        <v>211</v>
      </c>
      <c r="C24" s="19">
        <v>27</v>
      </c>
      <c r="D24" s="19">
        <v>34</v>
      </c>
      <c r="E24" s="19">
        <v>79</v>
      </c>
      <c r="F24" s="19">
        <v>1</v>
      </c>
      <c r="G24" s="19">
        <v>9</v>
      </c>
      <c r="H24" s="19">
        <v>4</v>
      </c>
      <c r="I24" s="19">
        <v>26</v>
      </c>
      <c r="J24" s="19">
        <v>22</v>
      </c>
      <c r="K24" s="19">
        <v>70</v>
      </c>
      <c r="L24" s="19">
        <v>0</v>
      </c>
      <c r="M24" s="19">
        <v>3</v>
      </c>
      <c r="N24" s="19">
        <v>5</v>
      </c>
    </row>
    <row r="25" spans="2:14" ht="20.100000000000001" customHeight="1" thickBot="1" x14ac:dyDescent="0.25">
      <c r="B25" s="4" t="s">
        <v>212</v>
      </c>
      <c r="C25" s="19">
        <v>7</v>
      </c>
      <c r="D25" s="19">
        <v>8</v>
      </c>
      <c r="E25" s="19">
        <v>4</v>
      </c>
      <c r="F25" s="19">
        <v>3</v>
      </c>
      <c r="G25" s="19">
        <v>2</v>
      </c>
      <c r="H25" s="19">
        <v>2</v>
      </c>
      <c r="I25" s="19">
        <v>4</v>
      </c>
      <c r="J25" s="19">
        <v>4</v>
      </c>
      <c r="K25" s="19">
        <v>2</v>
      </c>
      <c r="L25" s="19">
        <v>0</v>
      </c>
      <c r="M25" s="19">
        <v>2</v>
      </c>
      <c r="N25" s="19">
        <v>0</v>
      </c>
    </row>
    <row r="26" spans="2:14" ht="20.100000000000001" customHeight="1" thickBot="1" x14ac:dyDescent="0.25">
      <c r="B26" s="5" t="s">
        <v>213</v>
      </c>
      <c r="C26" s="27">
        <v>9</v>
      </c>
      <c r="D26" s="27">
        <v>12</v>
      </c>
      <c r="E26" s="27">
        <v>17</v>
      </c>
      <c r="F26" s="27">
        <v>0</v>
      </c>
      <c r="G26" s="27">
        <v>1</v>
      </c>
      <c r="H26" s="27">
        <v>1</v>
      </c>
      <c r="I26" s="27">
        <v>9</v>
      </c>
      <c r="J26" s="27">
        <v>11</v>
      </c>
      <c r="K26" s="27">
        <v>16</v>
      </c>
      <c r="L26" s="27">
        <v>0</v>
      </c>
      <c r="M26" s="27">
        <v>0</v>
      </c>
      <c r="N26" s="27">
        <v>0</v>
      </c>
    </row>
    <row r="27" spans="2:14" ht="20.100000000000001" customHeight="1" thickBot="1" x14ac:dyDescent="0.25">
      <c r="B27" s="6" t="s">
        <v>214</v>
      </c>
      <c r="C27" s="29">
        <v>4</v>
      </c>
      <c r="D27" s="29">
        <v>2</v>
      </c>
      <c r="E27" s="29">
        <v>11</v>
      </c>
      <c r="F27" s="29">
        <v>0</v>
      </c>
      <c r="G27" s="29">
        <v>1</v>
      </c>
      <c r="H27" s="29">
        <v>1</v>
      </c>
      <c r="I27" s="29">
        <v>4</v>
      </c>
      <c r="J27" s="29">
        <v>1</v>
      </c>
      <c r="K27" s="29">
        <v>10</v>
      </c>
      <c r="L27" s="29">
        <v>0</v>
      </c>
      <c r="M27" s="29">
        <v>0</v>
      </c>
      <c r="N27" s="29">
        <v>0</v>
      </c>
    </row>
    <row r="28" spans="2:14" ht="20.100000000000001" customHeight="1" thickBot="1" x14ac:dyDescent="0.25">
      <c r="B28" s="4" t="s">
        <v>215</v>
      </c>
      <c r="C28" s="29">
        <v>3</v>
      </c>
      <c r="D28" s="29">
        <v>3</v>
      </c>
      <c r="E28" s="29">
        <v>4</v>
      </c>
      <c r="F28" s="29">
        <v>1</v>
      </c>
      <c r="G28" s="29">
        <v>0</v>
      </c>
      <c r="H28" s="29">
        <v>2</v>
      </c>
      <c r="I28" s="29">
        <v>1</v>
      </c>
      <c r="J28" s="29">
        <v>2</v>
      </c>
      <c r="K28" s="29">
        <v>1</v>
      </c>
      <c r="L28" s="29">
        <v>1</v>
      </c>
      <c r="M28" s="29">
        <v>1</v>
      </c>
      <c r="N28" s="29">
        <v>1</v>
      </c>
    </row>
    <row r="29" spans="2:14" ht="20.100000000000001" customHeight="1" thickBot="1" x14ac:dyDescent="0.25">
      <c r="B29" s="4" t="s">
        <v>216</v>
      </c>
      <c r="C29" s="28">
        <v>3</v>
      </c>
      <c r="D29" s="28">
        <v>3</v>
      </c>
      <c r="E29" s="28">
        <v>1</v>
      </c>
      <c r="F29" s="28">
        <v>0</v>
      </c>
      <c r="G29" s="28">
        <v>0</v>
      </c>
      <c r="H29" s="28">
        <v>0</v>
      </c>
      <c r="I29" s="28">
        <v>3</v>
      </c>
      <c r="J29" s="28">
        <v>3</v>
      </c>
      <c r="K29" s="28">
        <v>1</v>
      </c>
      <c r="L29" s="28">
        <v>0</v>
      </c>
      <c r="M29" s="28">
        <v>0</v>
      </c>
      <c r="N29" s="28">
        <v>0</v>
      </c>
    </row>
    <row r="30" spans="2:14" ht="20.100000000000001" customHeight="1" thickBot="1" x14ac:dyDescent="0.25">
      <c r="B30" s="4" t="s">
        <v>217</v>
      </c>
      <c r="C30" s="19">
        <v>5</v>
      </c>
      <c r="D30" s="19">
        <v>6</v>
      </c>
      <c r="E30" s="19">
        <v>3</v>
      </c>
      <c r="F30" s="19">
        <v>0</v>
      </c>
      <c r="G30" s="19">
        <v>0</v>
      </c>
      <c r="H30" s="19">
        <v>0</v>
      </c>
      <c r="I30" s="19">
        <v>2</v>
      </c>
      <c r="J30" s="19">
        <v>3</v>
      </c>
      <c r="K30" s="19">
        <v>3</v>
      </c>
      <c r="L30" s="19">
        <v>3</v>
      </c>
      <c r="M30" s="19">
        <v>3</v>
      </c>
      <c r="N30" s="19">
        <v>0</v>
      </c>
    </row>
    <row r="31" spans="2:14" ht="20.100000000000001" customHeight="1" thickBot="1" x14ac:dyDescent="0.25">
      <c r="B31" s="4" t="s">
        <v>218</v>
      </c>
      <c r="C31" s="19">
        <v>3</v>
      </c>
      <c r="D31" s="19">
        <v>0</v>
      </c>
      <c r="E31" s="19">
        <v>3</v>
      </c>
      <c r="F31" s="19">
        <v>3</v>
      </c>
      <c r="G31" s="19">
        <v>0</v>
      </c>
      <c r="H31" s="19">
        <v>3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2:14" ht="20.100000000000001" customHeight="1" thickBot="1" x14ac:dyDescent="0.25">
      <c r="B32" s="4" t="s">
        <v>219</v>
      </c>
      <c r="C32" s="19">
        <v>1</v>
      </c>
      <c r="D32" s="19">
        <v>3</v>
      </c>
      <c r="E32" s="19">
        <v>8</v>
      </c>
      <c r="F32" s="19">
        <v>0</v>
      </c>
      <c r="G32" s="19">
        <v>2</v>
      </c>
      <c r="H32" s="19">
        <v>8</v>
      </c>
      <c r="I32" s="19">
        <v>0</v>
      </c>
      <c r="J32" s="19">
        <v>0</v>
      </c>
      <c r="K32" s="19">
        <v>0</v>
      </c>
      <c r="L32" s="19">
        <v>1</v>
      </c>
      <c r="M32" s="19">
        <v>1</v>
      </c>
      <c r="N32" s="19">
        <v>0</v>
      </c>
    </row>
    <row r="33" spans="2:14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2:14" ht="20.100000000000001" customHeight="1" thickBot="1" x14ac:dyDescent="0.25">
      <c r="B34" s="4" t="s">
        <v>221</v>
      </c>
      <c r="C34" s="19">
        <v>7</v>
      </c>
      <c r="D34" s="19">
        <v>5</v>
      </c>
      <c r="E34" s="19">
        <v>31</v>
      </c>
      <c r="F34" s="19">
        <v>2</v>
      </c>
      <c r="G34" s="19">
        <v>0</v>
      </c>
      <c r="H34" s="19">
        <v>3</v>
      </c>
      <c r="I34" s="19">
        <v>5</v>
      </c>
      <c r="J34" s="19">
        <v>5</v>
      </c>
      <c r="K34" s="19">
        <v>28</v>
      </c>
      <c r="L34" s="19">
        <v>0</v>
      </c>
      <c r="M34" s="19">
        <v>0</v>
      </c>
      <c r="N34" s="19">
        <v>0</v>
      </c>
    </row>
    <row r="35" spans="2:14" ht="20.100000000000001" customHeight="1" thickBot="1" x14ac:dyDescent="0.25">
      <c r="B35" s="4" t="s">
        <v>222</v>
      </c>
      <c r="C35" s="19">
        <v>2</v>
      </c>
      <c r="D35" s="19">
        <v>0</v>
      </c>
      <c r="E35" s="19">
        <v>2</v>
      </c>
      <c r="F35" s="19">
        <v>0</v>
      </c>
      <c r="G35" s="19">
        <v>0</v>
      </c>
      <c r="H35" s="19">
        <v>0</v>
      </c>
      <c r="I35" s="19">
        <v>2</v>
      </c>
      <c r="J35" s="19">
        <v>0</v>
      </c>
      <c r="K35" s="19">
        <v>2</v>
      </c>
      <c r="L35" s="19">
        <v>0</v>
      </c>
      <c r="M35" s="19">
        <v>0</v>
      </c>
      <c r="N35" s="19">
        <v>0</v>
      </c>
    </row>
    <row r="36" spans="2:14" ht="20.100000000000001" customHeight="1" thickBot="1" x14ac:dyDescent="0.25">
      <c r="B36" s="4" t="s">
        <v>223</v>
      </c>
      <c r="C36" s="19">
        <v>3</v>
      </c>
      <c r="D36" s="19">
        <v>4</v>
      </c>
      <c r="E36" s="19">
        <v>10</v>
      </c>
      <c r="F36" s="19">
        <v>1</v>
      </c>
      <c r="G36" s="19">
        <v>0</v>
      </c>
      <c r="H36" s="19">
        <v>2</v>
      </c>
      <c r="I36" s="19">
        <v>2</v>
      </c>
      <c r="J36" s="19">
        <v>4</v>
      </c>
      <c r="K36" s="19">
        <v>6</v>
      </c>
      <c r="L36" s="19">
        <v>0</v>
      </c>
      <c r="M36" s="19">
        <v>0</v>
      </c>
      <c r="N36" s="19">
        <v>2</v>
      </c>
    </row>
    <row r="37" spans="2:14" ht="20.100000000000001" customHeight="1" thickBot="1" x14ac:dyDescent="0.25">
      <c r="B37" s="4" t="s">
        <v>224</v>
      </c>
      <c r="C37" s="19">
        <v>11</v>
      </c>
      <c r="D37" s="19">
        <v>4</v>
      </c>
      <c r="E37" s="19">
        <v>58</v>
      </c>
      <c r="F37" s="19">
        <v>3</v>
      </c>
      <c r="G37" s="19">
        <v>0</v>
      </c>
      <c r="H37" s="19">
        <v>6</v>
      </c>
      <c r="I37" s="19">
        <v>7</v>
      </c>
      <c r="J37" s="19">
        <v>4</v>
      </c>
      <c r="K37" s="19">
        <v>50</v>
      </c>
      <c r="L37" s="19">
        <v>1</v>
      </c>
      <c r="M37" s="19">
        <v>0</v>
      </c>
      <c r="N37" s="19">
        <v>2</v>
      </c>
    </row>
    <row r="38" spans="2:14" ht="20.100000000000001" customHeight="1" thickBot="1" x14ac:dyDescent="0.25">
      <c r="B38" s="4" t="s">
        <v>225</v>
      </c>
      <c r="C38" s="19">
        <v>2</v>
      </c>
      <c r="D38" s="19">
        <v>1</v>
      </c>
      <c r="E38" s="19">
        <v>12</v>
      </c>
      <c r="F38" s="19">
        <v>2</v>
      </c>
      <c r="G38" s="19">
        <v>1</v>
      </c>
      <c r="H38" s="19">
        <v>4</v>
      </c>
      <c r="I38" s="19">
        <v>0</v>
      </c>
      <c r="J38" s="19">
        <v>0</v>
      </c>
      <c r="K38" s="19">
        <v>7</v>
      </c>
      <c r="L38" s="19">
        <v>0</v>
      </c>
      <c r="M38" s="19">
        <v>0</v>
      </c>
      <c r="N38" s="19">
        <v>1</v>
      </c>
    </row>
    <row r="39" spans="2:14" ht="20.100000000000001" customHeight="1" thickBot="1" x14ac:dyDescent="0.25">
      <c r="B39" s="4" t="s">
        <v>226</v>
      </c>
      <c r="C39" s="19">
        <v>2</v>
      </c>
      <c r="D39" s="19">
        <v>2</v>
      </c>
      <c r="E39" s="19">
        <v>23</v>
      </c>
      <c r="F39" s="19">
        <v>0</v>
      </c>
      <c r="G39" s="19">
        <v>0</v>
      </c>
      <c r="H39" s="19">
        <v>4</v>
      </c>
      <c r="I39" s="19">
        <v>2</v>
      </c>
      <c r="J39" s="19">
        <v>2</v>
      </c>
      <c r="K39" s="19">
        <v>19</v>
      </c>
      <c r="L39" s="19">
        <v>0</v>
      </c>
      <c r="M39" s="19">
        <v>0</v>
      </c>
      <c r="N39" s="19">
        <v>0</v>
      </c>
    </row>
    <row r="40" spans="2:14" ht="20.100000000000001" customHeight="1" thickBot="1" x14ac:dyDescent="0.25">
      <c r="B40" s="4" t="s">
        <v>227</v>
      </c>
      <c r="C40" s="19">
        <v>3</v>
      </c>
      <c r="D40" s="19">
        <v>13</v>
      </c>
      <c r="E40" s="19">
        <v>72</v>
      </c>
      <c r="F40" s="19">
        <v>1</v>
      </c>
      <c r="G40" s="19">
        <v>6</v>
      </c>
      <c r="H40" s="19">
        <v>6</v>
      </c>
      <c r="I40" s="19">
        <v>1</v>
      </c>
      <c r="J40" s="19">
        <v>2</v>
      </c>
      <c r="K40" s="19">
        <v>64</v>
      </c>
      <c r="L40" s="19">
        <v>1</v>
      </c>
      <c r="M40" s="19">
        <v>5</v>
      </c>
      <c r="N40" s="19">
        <v>2</v>
      </c>
    </row>
    <row r="41" spans="2:14" ht="20.100000000000001" customHeight="1" thickBot="1" x14ac:dyDescent="0.25">
      <c r="B41" s="4" t="s">
        <v>228</v>
      </c>
      <c r="C41" s="19">
        <v>149</v>
      </c>
      <c r="D41" s="19">
        <v>191</v>
      </c>
      <c r="E41" s="19">
        <v>620</v>
      </c>
      <c r="F41" s="19">
        <v>38</v>
      </c>
      <c r="G41" s="19">
        <v>35</v>
      </c>
      <c r="H41" s="19">
        <v>115</v>
      </c>
      <c r="I41" s="19">
        <v>83</v>
      </c>
      <c r="J41" s="19">
        <v>126</v>
      </c>
      <c r="K41" s="19">
        <v>452</v>
      </c>
      <c r="L41" s="19">
        <v>28</v>
      </c>
      <c r="M41" s="19">
        <v>30</v>
      </c>
      <c r="N41" s="19">
        <v>53</v>
      </c>
    </row>
    <row r="42" spans="2:14" ht="20.100000000000001" customHeight="1" thickBot="1" x14ac:dyDescent="0.25">
      <c r="B42" s="4" t="s">
        <v>229</v>
      </c>
      <c r="C42" s="19">
        <v>22</v>
      </c>
      <c r="D42" s="19">
        <v>19</v>
      </c>
      <c r="E42" s="19">
        <v>114</v>
      </c>
      <c r="F42" s="19">
        <v>5</v>
      </c>
      <c r="G42" s="19">
        <v>6</v>
      </c>
      <c r="H42" s="19">
        <v>12</v>
      </c>
      <c r="I42" s="19">
        <v>14</v>
      </c>
      <c r="J42" s="19">
        <v>12</v>
      </c>
      <c r="K42" s="19">
        <v>91</v>
      </c>
      <c r="L42" s="19">
        <v>3</v>
      </c>
      <c r="M42" s="19">
        <v>1</v>
      </c>
      <c r="N42" s="19">
        <v>11</v>
      </c>
    </row>
    <row r="43" spans="2:14" ht="20.100000000000001" customHeight="1" thickBot="1" x14ac:dyDescent="0.25">
      <c r="B43" s="4" t="s">
        <v>230</v>
      </c>
      <c r="C43" s="19">
        <v>3</v>
      </c>
      <c r="D43" s="19">
        <v>5</v>
      </c>
      <c r="E43" s="19">
        <v>12</v>
      </c>
      <c r="F43" s="19">
        <v>2</v>
      </c>
      <c r="G43" s="19">
        <v>2</v>
      </c>
      <c r="H43" s="19">
        <v>7</v>
      </c>
      <c r="I43" s="19">
        <v>1</v>
      </c>
      <c r="J43" s="19">
        <v>3</v>
      </c>
      <c r="K43" s="19">
        <v>5</v>
      </c>
      <c r="L43" s="19">
        <v>0</v>
      </c>
      <c r="M43" s="19">
        <v>0</v>
      </c>
      <c r="N43" s="19">
        <v>0</v>
      </c>
    </row>
    <row r="44" spans="2:14" ht="20.100000000000001" customHeight="1" thickBot="1" x14ac:dyDescent="0.25">
      <c r="B44" s="4" t="s">
        <v>231</v>
      </c>
      <c r="C44" s="19">
        <v>19</v>
      </c>
      <c r="D44" s="19">
        <v>26</v>
      </c>
      <c r="E44" s="19">
        <v>56</v>
      </c>
      <c r="F44" s="19">
        <v>11</v>
      </c>
      <c r="G44" s="19">
        <v>9</v>
      </c>
      <c r="H44" s="19">
        <v>12</v>
      </c>
      <c r="I44" s="19">
        <v>7</v>
      </c>
      <c r="J44" s="19">
        <v>11</v>
      </c>
      <c r="K44" s="19">
        <v>26</v>
      </c>
      <c r="L44" s="19">
        <v>1</v>
      </c>
      <c r="M44" s="19">
        <v>6</v>
      </c>
      <c r="N44" s="19">
        <v>18</v>
      </c>
    </row>
    <row r="45" spans="2:14" ht="20.100000000000001" customHeight="1" thickBot="1" x14ac:dyDescent="0.25">
      <c r="B45" s="4" t="s">
        <v>232</v>
      </c>
      <c r="C45" s="19">
        <v>43</v>
      </c>
      <c r="D45" s="19">
        <v>61</v>
      </c>
      <c r="E45" s="19">
        <v>65</v>
      </c>
      <c r="F45" s="19">
        <v>5</v>
      </c>
      <c r="G45" s="19">
        <v>7</v>
      </c>
      <c r="H45" s="19">
        <v>13</v>
      </c>
      <c r="I45" s="19">
        <v>23</v>
      </c>
      <c r="J45" s="19">
        <v>39</v>
      </c>
      <c r="K45" s="19">
        <v>47</v>
      </c>
      <c r="L45" s="19">
        <v>15</v>
      </c>
      <c r="M45" s="19">
        <v>15</v>
      </c>
      <c r="N45" s="19">
        <v>5</v>
      </c>
    </row>
    <row r="46" spans="2:14" ht="20.100000000000001" customHeight="1" thickBot="1" x14ac:dyDescent="0.25">
      <c r="B46" s="4" t="s">
        <v>233</v>
      </c>
      <c r="C46" s="19">
        <v>3</v>
      </c>
      <c r="D46" s="19">
        <v>2</v>
      </c>
      <c r="E46" s="19">
        <v>21</v>
      </c>
      <c r="F46" s="19">
        <v>3</v>
      </c>
      <c r="G46" s="19">
        <v>1</v>
      </c>
      <c r="H46" s="19">
        <v>7</v>
      </c>
      <c r="I46" s="19">
        <v>0</v>
      </c>
      <c r="J46" s="19">
        <v>1</v>
      </c>
      <c r="K46" s="19">
        <v>14</v>
      </c>
      <c r="L46" s="19">
        <v>0</v>
      </c>
      <c r="M46" s="19">
        <v>0</v>
      </c>
      <c r="N46" s="19">
        <v>0</v>
      </c>
    </row>
    <row r="47" spans="2:14" ht="20.100000000000001" customHeight="1" thickBot="1" x14ac:dyDescent="0.25">
      <c r="B47" s="4" t="s">
        <v>234</v>
      </c>
      <c r="C47" s="19">
        <v>74</v>
      </c>
      <c r="D47" s="19">
        <v>67</v>
      </c>
      <c r="E47" s="19">
        <v>193</v>
      </c>
      <c r="F47" s="19">
        <v>7</v>
      </c>
      <c r="G47" s="19">
        <v>10</v>
      </c>
      <c r="H47" s="19">
        <v>25</v>
      </c>
      <c r="I47" s="19">
        <v>63</v>
      </c>
      <c r="J47" s="19">
        <v>53</v>
      </c>
      <c r="K47" s="19">
        <v>148</v>
      </c>
      <c r="L47" s="19">
        <v>4</v>
      </c>
      <c r="M47" s="19">
        <v>4</v>
      </c>
      <c r="N47" s="19">
        <v>20</v>
      </c>
    </row>
    <row r="48" spans="2:14" ht="20.100000000000001" customHeight="1" thickBot="1" x14ac:dyDescent="0.25">
      <c r="B48" s="4" t="s">
        <v>235</v>
      </c>
      <c r="C48" s="19">
        <v>13</v>
      </c>
      <c r="D48" s="19">
        <v>11</v>
      </c>
      <c r="E48" s="19">
        <v>18</v>
      </c>
      <c r="F48" s="19">
        <v>0</v>
      </c>
      <c r="G48" s="19">
        <v>0</v>
      </c>
      <c r="H48" s="19">
        <v>0</v>
      </c>
      <c r="I48" s="19">
        <v>8</v>
      </c>
      <c r="J48" s="19">
        <v>6</v>
      </c>
      <c r="K48" s="19">
        <v>18</v>
      </c>
      <c r="L48" s="19">
        <v>5</v>
      </c>
      <c r="M48" s="19">
        <v>5</v>
      </c>
      <c r="N48" s="19">
        <v>0</v>
      </c>
    </row>
    <row r="49" spans="2:14" ht="20.100000000000001" customHeight="1" thickBot="1" x14ac:dyDescent="0.25">
      <c r="B49" s="4" t="s">
        <v>236</v>
      </c>
      <c r="C49" s="19">
        <v>4</v>
      </c>
      <c r="D49" s="19">
        <v>13</v>
      </c>
      <c r="E49" s="19">
        <v>50</v>
      </c>
      <c r="F49" s="19">
        <v>2</v>
      </c>
      <c r="G49" s="19">
        <v>2</v>
      </c>
      <c r="H49" s="19">
        <v>9</v>
      </c>
      <c r="I49" s="19">
        <v>2</v>
      </c>
      <c r="J49" s="19">
        <v>10</v>
      </c>
      <c r="K49" s="19">
        <v>41</v>
      </c>
      <c r="L49" s="19">
        <v>0</v>
      </c>
      <c r="M49" s="19">
        <v>1</v>
      </c>
      <c r="N49" s="19">
        <v>0</v>
      </c>
    </row>
    <row r="50" spans="2:14" ht="20.100000000000001" customHeight="1" thickBot="1" x14ac:dyDescent="0.25">
      <c r="B50" s="4" t="s">
        <v>237</v>
      </c>
      <c r="C50" s="19">
        <v>18</v>
      </c>
      <c r="D50" s="19">
        <v>14</v>
      </c>
      <c r="E50" s="19">
        <v>56</v>
      </c>
      <c r="F50" s="19">
        <v>4</v>
      </c>
      <c r="G50" s="19">
        <v>5</v>
      </c>
      <c r="H50" s="19">
        <v>20</v>
      </c>
      <c r="I50" s="19">
        <v>14</v>
      </c>
      <c r="J50" s="19">
        <v>8</v>
      </c>
      <c r="K50" s="19">
        <v>35</v>
      </c>
      <c r="L50" s="19">
        <v>0</v>
      </c>
      <c r="M50" s="19">
        <v>1</v>
      </c>
      <c r="N50" s="19">
        <v>1</v>
      </c>
    </row>
    <row r="51" spans="2:14" ht="20.100000000000001" customHeight="1" thickBot="1" x14ac:dyDescent="0.25">
      <c r="B51" s="4" t="s">
        <v>238</v>
      </c>
      <c r="C51" s="19">
        <v>5</v>
      </c>
      <c r="D51" s="19">
        <v>2</v>
      </c>
      <c r="E51" s="19">
        <v>10</v>
      </c>
      <c r="F51" s="19">
        <v>1</v>
      </c>
      <c r="G51" s="19">
        <v>0</v>
      </c>
      <c r="H51" s="19">
        <v>1</v>
      </c>
      <c r="I51" s="19">
        <v>4</v>
      </c>
      <c r="J51" s="19">
        <v>2</v>
      </c>
      <c r="K51" s="19">
        <v>9</v>
      </c>
      <c r="L51" s="19">
        <v>0</v>
      </c>
      <c r="M51" s="19">
        <v>0</v>
      </c>
      <c r="N51" s="19">
        <v>0</v>
      </c>
    </row>
    <row r="52" spans="2:14" ht="20.100000000000001" customHeight="1" thickBot="1" x14ac:dyDescent="0.25">
      <c r="B52" s="4" t="s">
        <v>239</v>
      </c>
      <c r="C52" s="19">
        <v>11</v>
      </c>
      <c r="D52" s="19">
        <v>6</v>
      </c>
      <c r="E52" s="19">
        <v>15</v>
      </c>
      <c r="F52" s="19">
        <v>2</v>
      </c>
      <c r="G52" s="19">
        <v>0</v>
      </c>
      <c r="H52" s="19">
        <v>3</v>
      </c>
      <c r="I52" s="19">
        <v>9</v>
      </c>
      <c r="J52" s="19">
        <v>5</v>
      </c>
      <c r="K52" s="19">
        <v>12</v>
      </c>
      <c r="L52" s="19">
        <v>0</v>
      </c>
      <c r="M52" s="19">
        <v>1</v>
      </c>
      <c r="N52" s="19">
        <v>0</v>
      </c>
    </row>
    <row r="53" spans="2:14" ht="20.100000000000001" customHeight="1" thickBot="1" x14ac:dyDescent="0.25">
      <c r="B53" s="4" t="s">
        <v>240</v>
      </c>
      <c r="C53" s="19">
        <v>15</v>
      </c>
      <c r="D53" s="19">
        <v>16</v>
      </c>
      <c r="E53" s="19">
        <v>42</v>
      </c>
      <c r="F53" s="19">
        <v>3</v>
      </c>
      <c r="G53" s="19">
        <v>2</v>
      </c>
      <c r="H53" s="19">
        <v>6</v>
      </c>
      <c r="I53" s="19">
        <v>11</v>
      </c>
      <c r="J53" s="19">
        <v>14</v>
      </c>
      <c r="K53" s="19">
        <v>35</v>
      </c>
      <c r="L53" s="19">
        <v>1</v>
      </c>
      <c r="M53" s="19">
        <v>0</v>
      </c>
      <c r="N53" s="19">
        <v>1</v>
      </c>
    </row>
    <row r="54" spans="2:14" ht="20.100000000000001" customHeight="1" thickBot="1" x14ac:dyDescent="0.25">
      <c r="B54" s="4" t="s">
        <v>241</v>
      </c>
      <c r="C54" s="19">
        <v>129</v>
      </c>
      <c r="D54" s="19">
        <v>165</v>
      </c>
      <c r="E54" s="19">
        <v>279</v>
      </c>
      <c r="F54" s="19">
        <v>18</v>
      </c>
      <c r="G54" s="19">
        <v>19</v>
      </c>
      <c r="H54" s="19">
        <v>33</v>
      </c>
      <c r="I54" s="19">
        <v>96</v>
      </c>
      <c r="J54" s="19">
        <v>122</v>
      </c>
      <c r="K54" s="19">
        <v>230</v>
      </c>
      <c r="L54" s="19">
        <v>15</v>
      </c>
      <c r="M54" s="19">
        <v>24</v>
      </c>
      <c r="N54" s="19">
        <v>16</v>
      </c>
    </row>
    <row r="55" spans="2:14" ht="20.100000000000001" customHeight="1" thickBot="1" x14ac:dyDescent="0.25">
      <c r="B55" s="4" t="s">
        <v>242</v>
      </c>
      <c r="C55" s="19">
        <v>78</v>
      </c>
      <c r="D55" s="19">
        <v>60</v>
      </c>
      <c r="E55" s="19">
        <v>117</v>
      </c>
      <c r="F55" s="19">
        <v>3</v>
      </c>
      <c r="G55" s="19">
        <v>2</v>
      </c>
      <c r="H55" s="19">
        <v>5</v>
      </c>
      <c r="I55" s="19">
        <v>25</v>
      </c>
      <c r="J55" s="19">
        <v>12</v>
      </c>
      <c r="K55" s="19">
        <v>99</v>
      </c>
      <c r="L55" s="19">
        <v>50</v>
      </c>
      <c r="M55" s="19">
        <v>46</v>
      </c>
      <c r="N55" s="19">
        <v>13</v>
      </c>
    </row>
    <row r="56" spans="2:14" ht="20.100000000000001" customHeight="1" thickBot="1" x14ac:dyDescent="0.25">
      <c r="B56" s="4" t="s">
        <v>243</v>
      </c>
      <c r="C56" s="19">
        <v>12</v>
      </c>
      <c r="D56" s="19">
        <v>7</v>
      </c>
      <c r="E56" s="19">
        <v>22</v>
      </c>
      <c r="F56" s="19">
        <v>2</v>
      </c>
      <c r="G56" s="19">
        <v>2</v>
      </c>
      <c r="H56" s="19">
        <v>5</v>
      </c>
      <c r="I56" s="19">
        <v>10</v>
      </c>
      <c r="J56" s="19">
        <v>5</v>
      </c>
      <c r="K56" s="19">
        <v>17</v>
      </c>
      <c r="L56" s="19">
        <v>0</v>
      </c>
      <c r="M56" s="19">
        <v>0</v>
      </c>
      <c r="N56" s="19">
        <v>0</v>
      </c>
    </row>
    <row r="57" spans="2:14" ht="20.100000000000001" customHeight="1" thickBot="1" x14ac:dyDescent="0.25">
      <c r="B57" s="4" t="s">
        <v>244</v>
      </c>
      <c r="C57" s="19">
        <v>12</v>
      </c>
      <c r="D57" s="19">
        <v>9</v>
      </c>
      <c r="E57" s="19">
        <v>49</v>
      </c>
      <c r="F57" s="19">
        <v>0</v>
      </c>
      <c r="G57" s="19">
        <v>0</v>
      </c>
      <c r="H57" s="19">
        <v>4</v>
      </c>
      <c r="I57" s="19">
        <v>10</v>
      </c>
      <c r="J57" s="19">
        <v>0</v>
      </c>
      <c r="K57" s="19">
        <v>45</v>
      </c>
      <c r="L57" s="19">
        <v>2</v>
      </c>
      <c r="M57" s="19">
        <v>9</v>
      </c>
      <c r="N57" s="19">
        <v>0</v>
      </c>
    </row>
    <row r="58" spans="2:14" ht="20.100000000000001" customHeight="1" thickBot="1" x14ac:dyDescent="0.25">
      <c r="B58" s="4" t="s">
        <v>270</v>
      </c>
      <c r="C58" s="19">
        <v>14</v>
      </c>
      <c r="D58" s="19">
        <v>21</v>
      </c>
      <c r="E58" s="19">
        <v>11</v>
      </c>
      <c r="F58" s="19">
        <v>3</v>
      </c>
      <c r="G58" s="19">
        <v>2</v>
      </c>
      <c r="H58" s="19">
        <v>2</v>
      </c>
      <c r="I58" s="19">
        <v>9</v>
      </c>
      <c r="J58" s="19">
        <v>18</v>
      </c>
      <c r="K58" s="19">
        <v>8</v>
      </c>
      <c r="L58" s="19">
        <v>2</v>
      </c>
      <c r="M58" s="19">
        <v>1</v>
      </c>
      <c r="N58" s="19">
        <v>1</v>
      </c>
    </row>
    <row r="59" spans="2:14" ht="20.100000000000001" customHeight="1" thickBot="1" x14ac:dyDescent="0.25">
      <c r="B59" s="4" t="s">
        <v>246</v>
      </c>
      <c r="C59" s="19">
        <v>13</v>
      </c>
      <c r="D59" s="19">
        <v>10</v>
      </c>
      <c r="E59" s="19">
        <v>17</v>
      </c>
      <c r="F59" s="19">
        <v>3</v>
      </c>
      <c r="G59" s="19">
        <v>1</v>
      </c>
      <c r="H59" s="19">
        <v>5</v>
      </c>
      <c r="I59" s="19">
        <v>10</v>
      </c>
      <c r="J59" s="19">
        <v>9</v>
      </c>
      <c r="K59" s="19">
        <v>12</v>
      </c>
      <c r="L59" s="19">
        <v>0</v>
      </c>
      <c r="M59" s="19">
        <v>0</v>
      </c>
      <c r="N59" s="19">
        <v>0</v>
      </c>
    </row>
    <row r="60" spans="2:14" ht="20.100000000000001" customHeight="1" thickBot="1" x14ac:dyDescent="0.25">
      <c r="B60" s="4" t="s">
        <v>247</v>
      </c>
      <c r="C60" s="19">
        <v>8</v>
      </c>
      <c r="D60" s="19">
        <v>4</v>
      </c>
      <c r="E60" s="19">
        <v>25</v>
      </c>
      <c r="F60" s="19">
        <v>4</v>
      </c>
      <c r="G60" s="19">
        <v>0</v>
      </c>
      <c r="H60" s="19">
        <v>4</v>
      </c>
      <c r="I60" s="19">
        <v>4</v>
      </c>
      <c r="J60" s="19">
        <v>4</v>
      </c>
      <c r="K60" s="19">
        <v>21</v>
      </c>
      <c r="L60" s="19">
        <v>0</v>
      </c>
      <c r="M60" s="19">
        <v>0</v>
      </c>
      <c r="N60" s="19">
        <v>0</v>
      </c>
    </row>
    <row r="61" spans="2:14" ht="20.100000000000001" customHeight="1" thickBot="1" x14ac:dyDescent="0.25">
      <c r="B61" s="7" t="s">
        <v>22</v>
      </c>
      <c r="C61" s="9">
        <f>SUM(C11:C60)</f>
        <v>1000</v>
      </c>
      <c r="D61" s="9">
        <f t="shared" ref="D61:N61" si="0">SUM(D11:D60)</f>
        <v>1049</v>
      </c>
      <c r="E61" s="9">
        <f t="shared" si="0"/>
        <v>2770</v>
      </c>
      <c r="F61" s="9">
        <f t="shared" si="0"/>
        <v>178</v>
      </c>
      <c r="G61" s="9">
        <f t="shared" si="0"/>
        <v>163</v>
      </c>
      <c r="H61" s="9">
        <f t="shared" si="0"/>
        <v>399</v>
      </c>
      <c r="I61" s="9">
        <f t="shared" si="0"/>
        <v>662</v>
      </c>
      <c r="J61" s="9">
        <f t="shared" si="0"/>
        <v>703</v>
      </c>
      <c r="K61" s="9">
        <f t="shared" si="0"/>
        <v>2187</v>
      </c>
      <c r="L61" s="9">
        <f t="shared" si="0"/>
        <v>160</v>
      </c>
      <c r="M61" s="9">
        <f t="shared" si="0"/>
        <v>183</v>
      </c>
      <c r="N61" s="9">
        <f t="shared" si="0"/>
        <v>184</v>
      </c>
    </row>
    <row r="63" spans="2:14" x14ac:dyDescent="0.2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8"/>
      <c r="C9" s="76" t="s">
        <v>87</v>
      </c>
      <c r="D9" s="73"/>
      <c r="E9" s="77"/>
      <c r="F9" s="76" t="s">
        <v>88</v>
      </c>
      <c r="G9" s="73"/>
      <c r="H9" s="73"/>
      <c r="I9" s="76" t="s">
        <v>89</v>
      </c>
      <c r="J9" s="73"/>
      <c r="K9" s="73"/>
      <c r="L9" s="76" t="s">
        <v>90</v>
      </c>
      <c r="M9" s="73"/>
      <c r="N9" s="73"/>
      <c r="O9" s="76" t="s">
        <v>91</v>
      </c>
      <c r="P9" s="73"/>
      <c r="Q9" s="73"/>
      <c r="R9" s="76" t="s">
        <v>92</v>
      </c>
      <c r="S9" s="73"/>
      <c r="T9" s="73"/>
      <c r="U9" s="76" t="s">
        <v>93</v>
      </c>
      <c r="V9" s="73"/>
      <c r="W9" s="73"/>
      <c r="X9" s="76" t="s">
        <v>94</v>
      </c>
      <c r="Y9" s="73"/>
      <c r="Z9" s="73"/>
      <c r="AA9" s="76" t="s">
        <v>95</v>
      </c>
      <c r="AB9" s="73"/>
      <c r="AC9" s="73"/>
      <c r="AD9" s="76" t="s">
        <v>96</v>
      </c>
      <c r="AE9" s="73"/>
      <c r="AF9" s="73"/>
      <c r="AG9" s="76" t="s">
        <v>97</v>
      </c>
      <c r="AH9" s="73"/>
      <c r="AI9" s="73"/>
    </row>
    <row r="10" spans="2:35" ht="42.75" customHeight="1" thickBot="1" x14ac:dyDescent="0.25">
      <c r="B10" s="78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8">
        <v>22</v>
      </c>
      <c r="D11" s="18">
        <v>22</v>
      </c>
      <c r="E11" s="18">
        <v>17</v>
      </c>
      <c r="F11" s="18">
        <v>22</v>
      </c>
      <c r="G11" s="18">
        <v>22</v>
      </c>
      <c r="H11" s="18">
        <v>17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3</v>
      </c>
      <c r="W11" s="18">
        <v>3</v>
      </c>
      <c r="X11" s="18">
        <v>3</v>
      </c>
      <c r="Y11" s="18">
        <v>3</v>
      </c>
      <c r="Z11" s="18">
        <v>3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199</v>
      </c>
      <c r="C12" s="19">
        <v>43</v>
      </c>
      <c r="D12" s="19">
        <v>43</v>
      </c>
      <c r="E12" s="19">
        <v>3</v>
      </c>
      <c r="F12" s="19">
        <v>43</v>
      </c>
      <c r="G12" s="19">
        <v>43</v>
      </c>
      <c r="H12" s="19">
        <v>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13</v>
      </c>
      <c r="V12" s="19">
        <v>13</v>
      </c>
      <c r="W12" s="19">
        <v>0</v>
      </c>
      <c r="X12" s="19">
        <v>13</v>
      </c>
      <c r="Y12" s="19">
        <v>13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200</v>
      </c>
      <c r="C13" s="19">
        <v>11</v>
      </c>
      <c r="D13" s="19">
        <v>11</v>
      </c>
      <c r="E13" s="19">
        <v>5</v>
      </c>
      <c r="F13" s="19">
        <v>11</v>
      </c>
      <c r="G13" s="19">
        <v>11</v>
      </c>
      <c r="H13" s="19">
        <v>5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2</v>
      </c>
      <c r="V13" s="19">
        <v>0</v>
      </c>
      <c r="W13" s="19">
        <v>2</v>
      </c>
      <c r="X13" s="19">
        <v>2</v>
      </c>
      <c r="Y13" s="19">
        <v>0</v>
      </c>
      <c r="Z13" s="19">
        <v>2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201</v>
      </c>
      <c r="C14" s="19">
        <v>17</v>
      </c>
      <c r="D14" s="19">
        <v>16</v>
      </c>
      <c r="E14" s="19">
        <v>7</v>
      </c>
      <c r="F14" s="19">
        <v>17</v>
      </c>
      <c r="G14" s="19">
        <v>16</v>
      </c>
      <c r="H14" s="19">
        <v>7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1</v>
      </c>
      <c r="V14" s="19">
        <v>1</v>
      </c>
      <c r="W14" s="19">
        <v>0</v>
      </c>
      <c r="X14" s="19">
        <v>1</v>
      </c>
      <c r="Y14" s="19">
        <v>1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202</v>
      </c>
      <c r="C15" s="19">
        <v>12</v>
      </c>
      <c r="D15" s="19">
        <v>12</v>
      </c>
      <c r="E15" s="19">
        <v>0</v>
      </c>
      <c r="F15" s="19">
        <v>12</v>
      </c>
      <c r="G15" s="19">
        <v>12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10</v>
      </c>
      <c r="V15" s="19">
        <v>10</v>
      </c>
      <c r="W15" s="19">
        <v>0</v>
      </c>
      <c r="X15" s="19">
        <v>10</v>
      </c>
      <c r="Y15" s="19">
        <v>10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203</v>
      </c>
      <c r="C16" s="19">
        <v>13</v>
      </c>
      <c r="D16" s="19">
        <v>13</v>
      </c>
      <c r="E16" s="19">
        <v>39</v>
      </c>
      <c r="F16" s="19">
        <v>13</v>
      </c>
      <c r="G16" s="19">
        <v>13</v>
      </c>
      <c r="H16" s="19">
        <v>39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2</v>
      </c>
      <c r="V16" s="19">
        <v>2</v>
      </c>
      <c r="W16" s="19">
        <v>4</v>
      </c>
      <c r="X16" s="19">
        <v>2</v>
      </c>
      <c r="Y16" s="19">
        <v>2</v>
      </c>
      <c r="Z16" s="19">
        <v>4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204</v>
      </c>
      <c r="C17" s="19">
        <v>134</v>
      </c>
      <c r="D17" s="19">
        <v>103</v>
      </c>
      <c r="E17" s="19">
        <v>56</v>
      </c>
      <c r="F17" s="19">
        <v>133</v>
      </c>
      <c r="G17" s="19">
        <v>103</v>
      </c>
      <c r="H17" s="19">
        <v>54</v>
      </c>
      <c r="I17" s="19">
        <v>0</v>
      </c>
      <c r="J17" s="19">
        <v>0</v>
      </c>
      <c r="K17" s="19">
        <v>1</v>
      </c>
      <c r="L17" s="19">
        <v>0</v>
      </c>
      <c r="M17" s="19">
        <v>0</v>
      </c>
      <c r="N17" s="19">
        <v>0</v>
      </c>
      <c r="O17" s="19">
        <v>1</v>
      </c>
      <c r="P17" s="19">
        <v>0</v>
      </c>
      <c r="Q17" s="19">
        <v>1</v>
      </c>
      <c r="R17" s="19">
        <v>0</v>
      </c>
      <c r="S17" s="19">
        <v>0</v>
      </c>
      <c r="T17" s="19">
        <v>0</v>
      </c>
      <c r="U17" s="19">
        <v>15</v>
      </c>
      <c r="V17" s="19">
        <v>13</v>
      </c>
      <c r="W17" s="19">
        <v>7</v>
      </c>
      <c r="X17" s="19">
        <v>15</v>
      </c>
      <c r="Y17" s="19">
        <v>13</v>
      </c>
      <c r="Z17" s="19">
        <v>7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205</v>
      </c>
      <c r="C18" s="19">
        <v>15</v>
      </c>
      <c r="D18" s="19">
        <v>6</v>
      </c>
      <c r="E18" s="19">
        <v>18</v>
      </c>
      <c r="F18" s="19">
        <v>15</v>
      </c>
      <c r="G18" s="19">
        <v>6</v>
      </c>
      <c r="H18" s="19">
        <v>18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11</v>
      </c>
      <c r="V18" s="19">
        <v>7</v>
      </c>
      <c r="W18" s="19">
        <v>7</v>
      </c>
      <c r="X18" s="19">
        <v>11</v>
      </c>
      <c r="Y18" s="19">
        <v>7</v>
      </c>
      <c r="Z18" s="19">
        <v>7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206</v>
      </c>
      <c r="C19" s="19">
        <v>5</v>
      </c>
      <c r="D19" s="19">
        <v>1</v>
      </c>
      <c r="E19" s="19">
        <v>21</v>
      </c>
      <c r="F19" s="19">
        <v>5</v>
      </c>
      <c r="G19" s="19">
        <v>1</v>
      </c>
      <c r="H19" s="19">
        <v>21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207</v>
      </c>
      <c r="C20" s="19">
        <v>2</v>
      </c>
      <c r="D20" s="19">
        <v>2</v>
      </c>
      <c r="E20" s="19">
        <v>0</v>
      </c>
      <c r="F20" s="19">
        <v>2</v>
      </c>
      <c r="G20" s="19">
        <v>2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208</v>
      </c>
      <c r="C21" s="19">
        <v>59</v>
      </c>
      <c r="D21" s="19">
        <v>55</v>
      </c>
      <c r="E21" s="19">
        <v>7</v>
      </c>
      <c r="F21" s="19">
        <v>59</v>
      </c>
      <c r="G21" s="19">
        <v>55</v>
      </c>
      <c r="H21" s="19">
        <v>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10</v>
      </c>
      <c r="V21" s="19">
        <v>8</v>
      </c>
      <c r="W21" s="19">
        <v>2</v>
      </c>
      <c r="X21" s="19">
        <v>10</v>
      </c>
      <c r="Y21" s="19">
        <v>8</v>
      </c>
      <c r="Z21" s="19">
        <v>2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209</v>
      </c>
      <c r="C22" s="19">
        <v>49</v>
      </c>
      <c r="D22" s="19">
        <v>48</v>
      </c>
      <c r="E22" s="19">
        <v>15</v>
      </c>
      <c r="F22" s="19">
        <v>49</v>
      </c>
      <c r="G22" s="19">
        <v>48</v>
      </c>
      <c r="H22" s="19">
        <v>15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7</v>
      </c>
      <c r="V22" s="19">
        <v>7</v>
      </c>
      <c r="W22" s="19">
        <v>0</v>
      </c>
      <c r="X22" s="19">
        <v>7</v>
      </c>
      <c r="Y22" s="19">
        <v>7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210</v>
      </c>
      <c r="C23" s="19">
        <v>83</v>
      </c>
      <c r="D23" s="19">
        <v>98</v>
      </c>
      <c r="E23" s="19">
        <v>24</v>
      </c>
      <c r="F23" s="19">
        <v>83</v>
      </c>
      <c r="G23" s="19">
        <v>98</v>
      </c>
      <c r="H23" s="19">
        <v>24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25</v>
      </c>
      <c r="V23" s="19">
        <v>22</v>
      </c>
      <c r="W23" s="19">
        <v>3</v>
      </c>
      <c r="X23" s="19">
        <v>25</v>
      </c>
      <c r="Y23" s="19">
        <v>22</v>
      </c>
      <c r="Z23" s="19">
        <v>3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211</v>
      </c>
      <c r="C24" s="19">
        <v>49</v>
      </c>
      <c r="D24" s="19">
        <v>52</v>
      </c>
      <c r="E24" s="19">
        <v>20</v>
      </c>
      <c r="F24" s="19">
        <v>49</v>
      </c>
      <c r="G24" s="19">
        <v>52</v>
      </c>
      <c r="H24" s="19">
        <v>20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9</v>
      </c>
      <c r="V24" s="19">
        <v>10</v>
      </c>
      <c r="W24" s="19">
        <v>14</v>
      </c>
      <c r="X24" s="19">
        <v>9</v>
      </c>
      <c r="Y24" s="19">
        <v>10</v>
      </c>
      <c r="Z24" s="19">
        <v>14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212</v>
      </c>
      <c r="C25" s="19">
        <v>46</v>
      </c>
      <c r="D25" s="19">
        <v>41</v>
      </c>
      <c r="E25" s="19">
        <v>25</v>
      </c>
      <c r="F25" s="19">
        <v>46</v>
      </c>
      <c r="G25" s="19">
        <v>41</v>
      </c>
      <c r="H25" s="19">
        <v>25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10</v>
      </c>
      <c r="V25" s="19">
        <v>10</v>
      </c>
      <c r="W25" s="19">
        <v>0</v>
      </c>
      <c r="X25" s="19">
        <v>10</v>
      </c>
      <c r="Y25" s="19">
        <v>10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213</v>
      </c>
      <c r="C26" s="27">
        <v>13</v>
      </c>
      <c r="D26" s="27">
        <v>13</v>
      </c>
      <c r="E26" s="27">
        <v>0</v>
      </c>
      <c r="F26" s="27">
        <v>13</v>
      </c>
      <c r="G26" s="27">
        <v>13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2</v>
      </c>
      <c r="V26" s="27">
        <v>2</v>
      </c>
      <c r="W26" s="27">
        <v>0</v>
      </c>
      <c r="X26" s="27">
        <v>2</v>
      </c>
      <c r="Y26" s="27">
        <v>2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2:35" ht="20.100000000000001" customHeight="1" thickBot="1" x14ac:dyDescent="0.25">
      <c r="B27" s="6" t="s">
        <v>214</v>
      </c>
      <c r="C27" s="29">
        <v>1</v>
      </c>
      <c r="D27" s="29">
        <v>1</v>
      </c>
      <c r="E27" s="29">
        <v>1</v>
      </c>
      <c r="F27" s="29">
        <v>1</v>
      </c>
      <c r="G27" s="29">
        <v>1</v>
      </c>
      <c r="H27" s="29">
        <v>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ht="20.100000000000001" customHeight="1" thickBot="1" x14ac:dyDescent="0.25">
      <c r="B28" s="4" t="s">
        <v>215</v>
      </c>
      <c r="C28" s="29">
        <v>4</v>
      </c>
      <c r="D28" s="29">
        <v>5</v>
      </c>
      <c r="E28" s="29">
        <v>2</v>
      </c>
      <c r="F28" s="29">
        <v>4</v>
      </c>
      <c r="G28" s="29">
        <v>5</v>
      </c>
      <c r="H28" s="29">
        <v>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2</v>
      </c>
      <c r="V29" s="28">
        <v>2</v>
      </c>
      <c r="W29" s="28">
        <v>2</v>
      </c>
      <c r="X29" s="28">
        <v>2</v>
      </c>
      <c r="Y29" s="28">
        <v>2</v>
      </c>
      <c r="Z29" s="28">
        <v>2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2:35" ht="20.100000000000001" customHeight="1" thickBot="1" x14ac:dyDescent="0.25">
      <c r="B30" s="4" t="s">
        <v>217</v>
      </c>
      <c r="C30" s="19">
        <v>14</v>
      </c>
      <c r="D30" s="19">
        <v>16</v>
      </c>
      <c r="E30" s="19">
        <v>2</v>
      </c>
      <c r="F30" s="19">
        <v>14</v>
      </c>
      <c r="G30" s="19">
        <v>16</v>
      </c>
      <c r="H30" s="19">
        <v>2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</row>
    <row r="31" spans="2:35" ht="20.100000000000001" customHeight="1" thickBot="1" x14ac:dyDescent="0.25">
      <c r="B31" s="4" t="s">
        <v>218</v>
      </c>
      <c r="C31" s="19">
        <v>5</v>
      </c>
      <c r="D31" s="19">
        <v>5</v>
      </c>
      <c r="E31" s="19">
        <v>1</v>
      </c>
      <c r="F31" s="19">
        <v>5</v>
      </c>
      <c r="G31" s="19">
        <v>5</v>
      </c>
      <c r="H31" s="19">
        <v>1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2</v>
      </c>
      <c r="V31" s="19">
        <v>1</v>
      </c>
      <c r="W31" s="19">
        <v>1</v>
      </c>
      <c r="X31" s="19">
        <v>2</v>
      </c>
      <c r="Y31" s="19">
        <v>1</v>
      </c>
      <c r="Z31" s="19">
        <v>1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2:35" ht="20.100000000000001" customHeight="1" thickBot="1" x14ac:dyDescent="0.25">
      <c r="B32" s="4" t="s">
        <v>219</v>
      </c>
      <c r="C32" s="19">
        <v>1</v>
      </c>
      <c r="D32" s="19">
        <v>1</v>
      </c>
      <c r="E32" s="19">
        <v>0</v>
      </c>
      <c r="F32" s="19">
        <v>1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</row>
    <row r="33" spans="2:35" ht="20.100000000000001" customHeight="1" thickBot="1" x14ac:dyDescent="0.25">
      <c r="B33" s="4" t="s">
        <v>220</v>
      </c>
      <c r="C33" s="19">
        <v>2</v>
      </c>
      <c r="D33" s="19">
        <v>1</v>
      </c>
      <c r="E33" s="19">
        <v>8</v>
      </c>
      <c r="F33" s="19">
        <v>2</v>
      </c>
      <c r="G33" s="19">
        <v>1</v>
      </c>
      <c r="H33" s="19">
        <v>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2:35" ht="20.100000000000001" customHeight="1" thickBot="1" x14ac:dyDescent="0.25">
      <c r="B34" s="4" t="s">
        <v>221</v>
      </c>
      <c r="C34" s="19">
        <v>39</v>
      </c>
      <c r="D34" s="19">
        <v>42</v>
      </c>
      <c r="E34" s="19">
        <v>7</v>
      </c>
      <c r="F34" s="19">
        <v>39</v>
      </c>
      <c r="G34" s="19">
        <v>42</v>
      </c>
      <c r="H34" s="19">
        <v>7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27</v>
      </c>
      <c r="V34" s="19">
        <v>25</v>
      </c>
      <c r="W34" s="19">
        <v>10</v>
      </c>
      <c r="X34" s="19">
        <v>27</v>
      </c>
      <c r="Y34" s="19">
        <v>25</v>
      </c>
      <c r="Z34" s="19">
        <v>10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2:35" ht="20.100000000000001" customHeight="1" thickBot="1" x14ac:dyDescent="0.25">
      <c r="B35" s="4" t="s">
        <v>222</v>
      </c>
      <c r="C35" s="19">
        <v>2</v>
      </c>
      <c r="D35" s="19">
        <v>10</v>
      </c>
      <c r="E35" s="19">
        <v>2</v>
      </c>
      <c r="F35" s="19">
        <v>2</v>
      </c>
      <c r="G35" s="19">
        <v>10</v>
      </c>
      <c r="H35" s="19">
        <v>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</row>
    <row r="36" spans="2:35" ht="20.100000000000001" customHeight="1" thickBot="1" x14ac:dyDescent="0.25">
      <c r="B36" s="4" t="s">
        <v>223</v>
      </c>
      <c r="C36" s="19">
        <v>13</v>
      </c>
      <c r="D36" s="19">
        <v>12</v>
      </c>
      <c r="E36" s="19">
        <v>9</v>
      </c>
      <c r="F36" s="19">
        <v>13</v>
      </c>
      <c r="G36" s="19">
        <v>12</v>
      </c>
      <c r="H36" s="19">
        <v>9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2</v>
      </c>
      <c r="V36" s="19">
        <v>2</v>
      </c>
      <c r="W36" s="19">
        <v>0</v>
      </c>
      <c r="X36" s="19">
        <v>2</v>
      </c>
      <c r="Y36" s="19">
        <v>2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</row>
    <row r="37" spans="2:35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1</v>
      </c>
      <c r="F37" s="19">
        <v>0</v>
      </c>
      <c r="G37" s="19">
        <v>0</v>
      </c>
      <c r="H37" s="19">
        <v>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</row>
    <row r="38" spans="2:3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2:35" ht="20.100000000000001" customHeight="1" thickBot="1" x14ac:dyDescent="0.25">
      <c r="B39" s="4" t="s">
        <v>226</v>
      </c>
      <c r="C39" s="19">
        <v>2</v>
      </c>
      <c r="D39" s="19">
        <v>2</v>
      </c>
      <c r="E39" s="19">
        <v>0</v>
      </c>
      <c r="F39" s="19">
        <v>2</v>
      </c>
      <c r="G39" s="19">
        <v>2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3</v>
      </c>
      <c r="V39" s="19">
        <v>3</v>
      </c>
      <c r="W39" s="19">
        <v>2</v>
      </c>
      <c r="X39" s="19">
        <v>3</v>
      </c>
      <c r="Y39" s="19">
        <v>3</v>
      </c>
      <c r="Z39" s="19">
        <v>2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</row>
    <row r="40" spans="2:35" ht="20.100000000000001" customHeight="1" thickBot="1" x14ac:dyDescent="0.25">
      <c r="B40" s="4" t="s">
        <v>227</v>
      </c>
      <c r="C40" s="19">
        <v>6</v>
      </c>
      <c r="D40" s="19">
        <v>1</v>
      </c>
      <c r="E40" s="19">
        <v>16</v>
      </c>
      <c r="F40" s="19">
        <v>6</v>
      </c>
      <c r="G40" s="19">
        <v>1</v>
      </c>
      <c r="H40" s="19">
        <v>16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1</v>
      </c>
      <c r="W40" s="19">
        <v>0</v>
      </c>
      <c r="X40" s="19">
        <v>0</v>
      </c>
      <c r="Y40" s="19">
        <v>1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</row>
    <row r="41" spans="2:35" ht="20.100000000000001" customHeight="1" thickBot="1" x14ac:dyDescent="0.25">
      <c r="B41" s="4" t="s">
        <v>228</v>
      </c>
      <c r="C41" s="19">
        <v>164</v>
      </c>
      <c r="D41" s="19">
        <v>152</v>
      </c>
      <c r="E41" s="19">
        <v>62</v>
      </c>
      <c r="F41" s="19">
        <v>163</v>
      </c>
      <c r="G41" s="19">
        <v>152</v>
      </c>
      <c r="H41" s="19">
        <v>57</v>
      </c>
      <c r="I41" s="19">
        <v>1</v>
      </c>
      <c r="J41" s="19">
        <v>0</v>
      </c>
      <c r="K41" s="19">
        <v>1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4</v>
      </c>
      <c r="R41" s="19">
        <v>0</v>
      </c>
      <c r="S41" s="19">
        <v>0</v>
      </c>
      <c r="T41" s="19">
        <v>0</v>
      </c>
      <c r="U41" s="19">
        <v>26</v>
      </c>
      <c r="V41" s="19">
        <v>22</v>
      </c>
      <c r="W41" s="19">
        <v>27</v>
      </c>
      <c r="X41" s="19">
        <v>26</v>
      </c>
      <c r="Y41" s="19">
        <v>22</v>
      </c>
      <c r="Z41" s="19">
        <v>27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</row>
    <row r="42" spans="2:35" ht="20.100000000000001" customHeight="1" thickBot="1" x14ac:dyDescent="0.25">
      <c r="B42" s="4" t="s">
        <v>229</v>
      </c>
      <c r="C42" s="19">
        <v>3</v>
      </c>
      <c r="D42" s="19">
        <v>3</v>
      </c>
      <c r="E42" s="19">
        <v>0</v>
      </c>
      <c r="F42" s="19">
        <v>3</v>
      </c>
      <c r="G42" s="19">
        <v>3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1</v>
      </c>
      <c r="V42" s="19">
        <v>1</v>
      </c>
      <c r="W42" s="19">
        <v>0</v>
      </c>
      <c r="X42" s="19">
        <v>1</v>
      </c>
      <c r="Y42" s="19">
        <v>1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2:35" ht="20.100000000000001" customHeight="1" thickBot="1" x14ac:dyDescent="0.25">
      <c r="B43" s="4" t="s">
        <v>230</v>
      </c>
      <c r="C43" s="19">
        <v>20</v>
      </c>
      <c r="D43" s="19">
        <v>19</v>
      </c>
      <c r="E43" s="19">
        <v>2</v>
      </c>
      <c r="F43" s="19">
        <v>19</v>
      </c>
      <c r="G43" s="19">
        <v>19</v>
      </c>
      <c r="H43" s="19">
        <v>1</v>
      </c>
      <c r="I43" s="19">
        <v>1</v>
      </c>
      <c r="J43" s="19">
        <v>0</v>
      </c>
      <c r="K43" s="19">
        <v>1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4</v>
      </c>
      <c r="V43" s="19">
        <v>4</v>
      </c>
      <c r="W43" s="19">
        <v>0</v>
      </c>
      <c r="X43" s="19">
        <v>4</v>
      </c>
      <c r="Y43" s="19">
        <v>4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</row>
    <row r="44" spans="2:35" ht="20.100000000000001" customHeight="1" thickBot="1" x14ac:dyDescent="0.25">
      <c r="B44" s="4" t="s">
        <v>231</v>
      </c>
      <c r="C44" s="19">
        <v>30</v>
      </c>
      <c r="D44" s="19">
        <v>34</v>
      </c>
      <c r="E44" s="19">
        <v>17</v>
      </c>
      <c r="F44" s="19">
        <v>30</v>
      </c>
      <c r="G44" s="19">
        <v>34</v>
      </c>
      <c r="H44" s="19">
        <v>17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7</v>
      </c>
      <c r="V44" s="19">
        <v>17</v>
      </c>
      <c r="W44" s="19">
        <v>49</v>
      </c>
      <c r="X44" s="19">
        <v>7</v>
      </c>
      <c r="Y44" s="19">
        <v>17</v>
      </c>
      <c r="Z44" s="19">
        <v>49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2:35" ht="20.100000000000001" customHeight="1" thickBot="1" x14ac:dyDescent="0.25">
      <c r="B45" s="4" t="s">
        <v>232</v>
      </c>
      <c r="C45" s="19">
        <v>70</v>
      </c>
      <c r="D45" s="19">
        <v>72</v>
      </c>
      <c r="E45" s="19">
        <v>4</v>
      </c>
      <c r="F45" s="19">
        <v>70</v>
      </c>
      <c r="G45" s="19">
        <v>72</v>
      </c>
      <c r="H45" s="19">
        <v>4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28</v>
      </c>
      <c r="V45" s="19">
        <v>28</v>
      </c>
      <c r="W45" s="19">
        <v>1</v>
      </c>
      <c r="X45" s="19">
        <v>28</v>
      </c>
      <c r="Y45" s="19">
        <v>28</v>
      </c>
      <c r="Z45" s="19">
        <v>1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2:35" ht="20.100000000000001" customHeight="1" thickBot="1" x14ac:dyDescent="0.25">
      <c r="B46" s="4" t="s">
        <v>233</v>
      </c>
      <c r="C46" s="19">
        <v>15</v>
      </c>
      <c r="D46" s="19">
        <v>14</v>
      </c>
      <c r="E46" s="19">
        <v>12</v>
      </c>
      <c r="F46" s="19">
        <v>15</v>
      </c>
      <c r="G46" s="19">
        <v>14</v>
      </c>
      <c r="H46" s="19">
        <v>12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8</v>
      </c>
      <c r="V46" s="19">
        <v>7</v>
      </c>
      <c r="W46" s="19">
        <v>2</v>
      </c>
      <c r="X46" s="19">
        <v>8</v>
      </c>
      <c r="Y46" s="19">
        <v>7</v>
      </c>
      <c r="Z46" s="19">
        <v>2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2:35" ht="20.100000000000001" customHeight="1" thickBot="1" x14ac:dyDescent="0.25">
      <c r="B47" s="4" t="s">
        <v>234</v>
      </c>
      <c r="C47" s="19">
        <v>35</v>
      </c>
      <c r="D47" s="19">
        <v>46</v>
      </c>
      <c r="E47" s="19">
        <v>7</v>
      </c>
      <c r="F47" s="19">
        <v>35</v>
      </c>
      <c r="G47" s="19">
        <v>46</v>
      </c>
      <c r="H47" s="19">
        <v>7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4</v>
      </c>
      <c r="V47" s="19">
        <v>8</v>
      </c>
      <c r="W47" s="19">
        <v>0</v>
      </c>
      <c r="X47" s="19">
        <v>4</v>
      </c>
      <c r="Y47" s="19">
        <v>8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2:35" ht="20.100000000000001" customHeight="1" thickBot="1" x14ac:dyDescent="0.25">
      <c r="B48" s="4" t="s">
        <v>235</v>
      </c>
      <c r="C48" s="19">
        <v>5</v>
      </c>
      <c r="D48" s="19">
        <v>2</v>
      </c>
      <c r="E48" s="19">
        <v>7</v>
      </c>
      <c r="F48" s="19">
        <v>5</v>
      </c>
      <c r="G48" s="19">
        <v>2</v>
      </c>
      <c r="H48" s="19">
        <v>7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1</v>
      </c>
      <c r="V48" s="19">
        <v>1</v>
      </c>
      <c r="W48" s="19">
        <v>0</v>
      </c>
      <c r="X48" s="19">
        <v>1</v>
      </c>
      <c r="Y48" s="19">
        <v>1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2:35" ht="20.100000000000001" customHeight="1" thickBot="1" x14ac:dyDescent="0.25">
      <c r="B49" s="4" t="s">
        <v>236</v>
      </c>
      <c r="C49" s="19">
        <v>2</v>
      </c>
      <c r="D49" s="19">
        <v>2</v>
      </c>
      <c r="E49" s="19">
        <v>0</v>
      </c>
      <c r="F49" s="19">
        <v>2</v>
      </c>
      <c r="G49" s="19">
        <v>2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2:35" ht="20.100000000000001" customHeight="1" thickBot="1" x14ac:dyDescent="0.25">
      <c r="B50" s="4" t="s">
        <v>237</v>
      </c>
      <c r="C50" s="19">
        <v>28</v>
      </c>
      <c r="D50" s="19">
        <v>33</v>
      </c>
      <c r="E50" s="19">
        <v>27</v>
      </c>
      <c r="F50" s="19">
        <v>28</v>
      </c>
      <c r="G50" s="19">
        <v>33</v>
      </c>
      <c r="H50" s="19">
        <v>27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9</v>
      </c>
      <c r="V50" s="19">
        <v>9</v>
      </c>
      <c r="W50" s="19">
        <v>4</v>
      </c>
      <c r="X50" s="19">
        <v>9</v>
      </c>
      <c r="Y50" s="19">
        <v>9</v>
      </c>
      <c r="Z50" s="19">
        <v>4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2:35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2:3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2:35" ht="20.100000000000001" customHeight="1" thickBot="1" x14ac:dyDescent="0.25">
      <c r="B53" s="4" t="s">
        <v>240</v>
      </c>
      <c r="C53" s="19">
        <v>17</v>
      </c>
      <c r="D53" s="19">
        <v>18</v>
      </c>
      <c r="E53" s="19">
        <v>4</v>
      </c>
      <c r="F53" s="19">
        <v>17</v>
      </c>
      <c r="G53" s="19">
        <v>18</v>
      </c>
      <c r="H53" s="19">
        <v>3</v>
      </c>
      <c r="I53" s="19">
        <v>0</v>
      </c>
      <c r="J53" s="19">
        <v>0</v>
      </c>
      <c r="K53" s="19">
        <v>1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3</v>
      </c>
      <c r="V53" s="19">
        <v>3</v>
      </c>
      <c r="W53" s="19">
        <v>0</v>
      </c>
      <c r="X53" s="19">
        <v>3</v>
      </c>
      <c r="Y53" s="19">
        <v>3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2:35" ht="20.100000000000001" customHeight="1" thickBot="1" x14ac:dyDescent="0.25">
      <c r="B54" s="4" t="s">
        <v>241</v>
      </c>
      <c r="C54" s="19">
        <v>144</v>
      </c>
      <c r="D54" s="19">
        <v>139</v>
      </c>
      <c r="E54" s="19">
        <v>99</v>
      </c>
      <c r="F54" s="19">
        <v>144</v>
      </c>
      <c r="G54" s="19">
        <v>139</v>
      </c>
      <c r="H54" s="19">
        <v>99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8</v>
      </c>
      <c r="V54" s="19">
        <v>6</v>
      </c>
      <c r="W54" s="19">
        <v>9</v>
      </c>
      <c r="X54" s="19">
        <v>8</v>
      </c>
      <c r="Y54" s="19">
        <v>6</v>
      </c>
      <c r="Z54" s="19">
        <v>9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2:35" ht="20.100000000000001" customHeight="1" thickBot="1" x14ac:dyDescent="0.25">
      <c r="B55" s="4" t="s">
        <v>242</v>
      </c>
      <c r="C55" s="19">
        <v>28</v>
      </c>
      <c r="D55" s="19">
        <v>23</v>
      </c>
      <c r="E55" s="19">
        <v>21</v>
      </c>
      <c r="F55" s="19">
        <v>28</v>
      </c>
      <c r="G55" s="19">
        <v>23</v>
      </c>
      <c r="H55" s="19">
        <v>21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3</v>
      </c>
      <c r="V55" s="19">
        <v>1</v>
      </c>
      <c r="W55" s="19">
        <v>3</v>
      </c>
      <c r="X55" s="19">
        <v>3</v>
      </c>
      <c r="Y55" s="19">
        <v>1</v>
      </c>
      <c r="Z55" s="19">
        <v>2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1</v>
      </c>
    </row>
    <row r="56" spans="2:35" ht="20.100000000000001" customHeight="1" thickBot="1" x14ac:dyDescent="0.25">
      <c r="B56" s="4" t="s">
        <v>243</v>
      </c>
      <c r="C56" s="19">
        <v>57</v>
      </c>
      <c r="D56" s="19">
        <v>52</v>
      </c>
      <c r="E56" s="19">
        <v>9</v>
      </c>
      <c r="F56" s="19">
        <v>57</v>
      </c>
      <c r="G56" s="19">
        <v>52</v>
      </c>
      <c r="H56" s="19">
        <v>9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10</v>
      </c>
      <c r="V56" s="19">
        <v>9</v>
      </c>
      <c r="W56" s="19">
        <v>2</v>
      </c>
      <c r="X56" s="19">
        <v>10</v>
      </c>
      <c r="Y56" s="19">
        <v>9</v>
      </c>
      <c r="Z56" s="19">
        <v>2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</row>
    <row r="57" spans="2:35" ht="20.100000000000001" customHeight="1" thickBot="1" x14ac:dyDescent="0.25">
      <c r="B57" s="4" t="s">
        <v>244</v>
      </c>
      <c r="C57" s="19">
        <v>4</v>
      </c>
      <c r="D57" s="19">
        <v>4</v>
      </c>
      <c r="E57" s="19">
        <v>1</v>
      </c>
      <c r="F57" s="19">
        <v>4</v>
      </c>
      <c r="G57" s="19">
        <v>4</v>
      </c>
      <c r="H57" s="19">
        <v>1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1</v>
      </c>
      <c r="V57" s="19">
        <v>0</v>
      </c>
      <c r="W57" s="19">
        <v>1</v>
      </c>
      <c r="X57" s="19">
        <v>1</v>
      </c>
      <c r="Y57" s="19">
        <v>0</v>
      </c>
      <c r="Z57" s="19">
        <v>1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</row>
    <row r="58" spans="2:35" ht="20.100000000000001" customHeight="1" thickBot="1" x14ac:dyDescent="0.25">
      <c r="B58" s="4" t="s">
        <v>270</v>
      </c>
      <c r="C58" s="19">
        <v>2</v>
      </c>
      <c r="D58" s="19">
        <v>2</v>
      </c>
      <c r="E58" s="19">
        <v>0</v>
      </c>
      <c r="F58" s="19">
        <v>2</v>
      </c>
      <c r="G58" s="19">
        <v>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2</v>
      </c>
      <c r="V58" s="19">
        <v>2</v>
      </c>
      <c r="W58" s="19">
        <v>0</v>
      </c>
      <c r="X58" s="19">
        <v>2</v>
      </c>
      <c r="Y58" s="19">
        <v>2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</row>
    <row r="59" spans="2:35" ht="20.100000000000001" customHeight="1" thickBot="1" x14ac:dyDescent="0.25">
      <c r="B59" s="4" t="s">
        <v>246</v>
      </c>
      <c r="C59" s="19">
        <v>67</v>
      </c>
      <c r="D59" s="19">
        <v>72</v>
      </c>
      <c r="E59" s="19">
        <v>6</v>
      </c>
      <c r="F59" s="19">
        <v>67</v>
      </c>
      <c r="G59" s="19">
        <v>72</v>
      </c>
      <c r="H59" s="19">
        <v>6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3</v>
      </c>
      <c r="V59" s="19">
        <v>3</v>
      </c>
      <c r="W59" s="19">
        <v>0</v>
      </c>
      <c r="X59" s="19">
        <v>3</v>
      </c>
      <c r="Y59" s="19">
        <v>3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</row>
    <row r="60" spans="2:35" ht="20.100000000000001" customHeight="1" thickBot="1" x14ac:dyDescent="0.25">
      <c r="B60" s="4" t="s">
        <v>247</v>
      </c>
      <c r="C60" s="19">
        <v>9</v>
      </c>
      <c r="D60" s="19">
        <v>10</v>
      </c>
      <c r="E60" s="19">
        <v>3</v>
      </c>
      <c r="F60" s="19">
        <v>9</v>
      </c>
      <c r="G60" s="19">
        <v>10</v>
      </c>
      <c r="H60" s="19">
        <v>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2</v>
      </c>
      <c r="V60" s="19">
        <v>3</v>
      </c>
      <c r="W60" s="19">
        <v>3</v>
      </c>
      <c r="X60" s="19">
        <v>2</v>
      </c>
      <c r="Y60" s="19">
        <v>3</v>
      </c>
      <c r="Z60" s="19">
        <v>3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</row>
    <row r="61" spans="2:35" ht="20.100000000000001" customHeight="1" thickBot="1" x14ac:dyDescent="0.25">
      <c r="B61" s="7" t="s">
        <v>22</v>
      </c>
      <c r="C61" s="9">
        <f>SUM(C11:C60)</f>
        <v>1362</v>
      </c>
      <c r="D61" s="9">
        <f t="shared" ref="D61:AI61" si="0">SUM(D11:D60)</f>
        <v>1329</v>
      </c>
      <c r="E61" s="9">
        <f t="shared" si="0"/>
        <v>587</v>
      </c>
      <c r="F61" s="9">
        <f t="shared" si="0"/>
        <v>1359</v>
      </c>
      <c r="G61" s="9">
        <f t="shared" si="0"/>
        <v>1329</v>
      </c>
      <c r="H61" s="9">
        <f t="shared" si="0"/>
        <v>578</v>
      </c>
      <c r="I61" s="9">
        <f t="shared" si="0"/>
        <v>2</v>
      </c>
      <c r="J61" s="9">
        <f t="shared" si="0"/>
        <v>0</v>
      </c>
      <c r="K61" s="9">
        <f t="shared" si="0"/>
        <v>4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1</v>
      </c>
      <c r="P61" s="9">
        <f t="shared" si="0"/>
        <v>0</v>
      </c>
      <c r="Q61" s="9">
        <f t="shared" si="0"/>
        <v>5</v>
      </c>
      <c r="R61" s="9">
        <f t="shared" si="0"/>
        <v>0</v>
      </c>
      <c r="S61" s="9">
        <f t="shared" si="0"/>
        <v>0</v>
      </c>
      <c r="T61" s="9">
        <f t="shared" si="0"/>
        <v>0</v>
      </c>
      <c r="U61" s="9">
        <f t="shared" si="0"/>
        <v>276</v>
      </c>
      <c r="V61" s="9">
        <f t="shared" si="0"/>
        <v>266</v>
      </c>
      <c r="W61" s="9">
        <f t="shared" si="0"/>
        <v>158</v>
      </c>
      <c r="X61" s="9">
        <f t="shared" si="0"/>
        <v>276</v>
      </c>
      <c r="Y61" s="9">
        <f t="shared" si="0"/>
        <v>266</v>
      </c>
      <c r="Z61" s="9">
        <f t="shared" si="0"/>
        <v>157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1</v>
      </c>
    </row>
    <row r="62" spans="2:35" x14ac:dyDescent="0.2">
      <c r="C62" s="49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6" t="s">
        <v>257</v>
      </c>
      <c r="D9" s="73"/>
      <c r="E9" s="73"/>
      <c r="F9" s="77"/>
      <c r="G9" s="76" t="s">
        <v>258</v>
      </c>
      <c r="H9" s="73"/>
      <c r="I9" s="73"/>
      <c r="J9" s="79"/>
      <c r="K9" s="76" t="s">
        <v>259</v>
      </c>
      <c r="L9" s="73"/>
      <c r="M9" s="73"/>
      <c r="N9" s="79"/>
      <c r="O9" s="76" t="s">
        <v>260</v>
      </c>
      <c r="P9" s="73"/>
      <c r="Q9" s="73"/>
      <c r="R9" s="79"/>
      <c r="S9" s="76" t="s">
        <v>261</v>
      </c>
      <c r="T9" s="73"/>
      <c r="U9" s="73"/>
      <c r="V9" s="73"/>
      <c r="W9" s="73"/>
    </row>
    <row r="10" spans="2:23" ht="28.5" customHeight="1" thickBot="1" x14ac:dyDescent="0.25">
      <c r="B10" s="10"/>
      <c r="C10" s="80" t="s">
        <v>271</v>
      </c>
      <c r="D10" s="82" t="s">
        <v>100</v>
      </c>
      <c r="E10" s="82"/>
      <c r="F10" s="80" t="s">
        <v>103</v>
      </c>
      <c r="G10" s="80" t="s">
        <v>271</v>
      </c>
      <c r="H10" s="82" t="s">
        <v>100</v>
      </c>
      <c r="I10" s="82"/>
      <c r="J10" s="80" t="s">
        <v>103</v>
      </c>
      <c r="K10" s="80" t="s">
        <v>271</v>
      </c>
      <c r="L10" s="82" t="s">
        <v>100</v>
      </c>
      <c r="M10" s="82"/>
      <c r="N10" s="80" t="s">
        <v>103</v>
      </c>
      <c r="O10" s="80" t="s">
        <v>271</v>
      </c>
      <c r="P10" s="82" t="s">
        <v>100</v>
      </c>
      <c r="Q10" s="82"/>
      <c r="R10" s="80" t="s">
        <v>103</v>
      </c>
      <c r="S10" s="80" t="s">
        <v>271</v>
      </c>
      <c r="T10" s="82" t="s">
        <v>101</v>
      </c>
      <c r="U10" s="82"/>
      <c r="V10" s="83" t="s">
        <v>102</v>
      </c>
      <c r="W10" s="80" t="s">
        <v>103</v>
      </c>
    </row>
    <row r="11" spans="2:23" ht="28.5" customHeight="1" thickBot="1" x14ac:dyDescent="0.25">
      <c r="B11" s="10"/>
      <c r="C11" s="81"/>
      <c r="D11" s="44" t="s">
        <v>104</v>
      </c>
      <c r="E11" s="44" t="s">
        <v>105</v>
      </c>
      <c r="F11" s="81"/>
      <c r="G11" s="81"/>
      <c r="H11" s="44" t="s">
        <v>104</v>
      </c>
      <c r="I11" s="44" t="s">
        <v>105</v>
      </c>
      <c r="J11" s="81"/>
      <c r="K11" s="81"/>
      <c r="L11" s="44" t="s">
        <v>104</v>
      </c>
      <c r="M11" s="44" t="s">
        <v>105</v>
      </c>
      <c r="N11" s="81"/>
      <c r="O11" s="81"/>
      <c r="P11" s="44" t="s">
        <v>104</v>
      </c>
      <c r="Q11" s="44" t="s">
        <v>105</v>
      </c>
      <c r="R11" s="81"/>
      <c r="S11" s="81"/>
      <c r="T11" s="44" t="s">
        <v>106</v>
      </c>
      <c r="U11" s="44" t="s">
        <v>107</v>
      </c>
      <c r="V11" s="69"/>
      <c r="W11" s="81"/>
    </row>
    <row r="12" spans="2:23" ht="20.100000000000001" customHeight="1" thickBot="1" x14ac:dyDescent="0.25">
      <c r="B12" s="3" t="s">
        <v>198</v>
      </c>
      <c r="C12" s="18">
        <v>28</v>
      </c>
      <c r="D12" s="18">
        <v>1</v>
      </c>
      <c r="E12" s="18">
        <v>2</v>
      </c>
      <c r="F12" s="18">
        <v>31</v>
      </c>
      <c r="G12" s="18">
        <v>11</v>
      </c>
      <c r="H12" s="18">
        <v>0</v>
      </c>
      <c r="I12" s="18">
        <v>0</v>
      </c>
      <c r="J12" s="18">
        <v>11</v>
      </c>
      <c r="K12" s="18">
        <v>17</v>
      </c>
      <c r="L12" s="18">
        <v>1</v>
      </c>
      <c r="M12" s="18">
        <v>2</v>
      </c>
      <c r="N12" s="18">
        <v>20</v>
      </c>
      <c r="O12" s="18">
        <v>0</v>
      </c>
      <c r="P12" s="18">
        <v>0</v>
      </c>
      <c r="Q12" s="18">
        <v>0</v>
      </c>
      <c r="R12" s="18">
        <v>0</v>
      </c>
      <c r="S12" s="18">
        <v>45</v>
      </c>
      <c r="T12" s="18">
        <v>7</v>
      </c>
      <c r="U12" s="18">
        <v>2</v>
      </c>
      <c r="V12" s="18">
        <v>0</v>
      </c>
      <c r="W12" s="18">
        <v>54</v>
      </c>
    </row>
    <row r="13" spans="2:23" ht="20.100000000000001" customHeight="1" thickBot="1" x14ac:dyDescent="0.25">
      <c r="B13" s="4" t="s">
        <v>199</v>
      </c>
      <c r="C13" s="19">
        <v>78</v>
      </c>
      <c r="D13" s="19">
        <v>10</v>
      </c>
      <c r="E13" s="19">
        <v>7</v>
      </c>
      <c r="F13" s="19">
        <v>95</v>
      </c>
      <c r="G13" s="19">
        <v>55</v>
      </c>
      <c r="H13" s="19">
        <v>8</v>
      </c>
      <c r="I13" s="19">
        <v>3</v>
      </c>
      <c r="J13" s="19">
        <v>66</v>
      </c>
      <c r="K13" s="19">
        <v>23</v>
      </c>
      <c r="L13" s="19">
        <v>2</v>
      </c>
      <c r="M13" s="19">
        <v>4</v>
      </c>
      <c r="N13" s="19">
        <v>29</v>
      </c>
      <c r="O13" s="19">
        <v>0</v>
      </c>
      <c r="P13" s="19">
        <v>0</v>
      </c>
      <c r="Q13" s="19">
        <v>0</v>
      </c>
      <c r="R13" s="19">
        <v>0</v>
      </c>
      <c r="S13" s="19">
        <v>101</v>
      </c>
      <c r="T13" s="19">
        <v>26</v>
      </c>
      <c r="U13" s="19">
        <v>17</v>
      </c>
      <c r="V13" s="19">
        <v>15</v>
      </c>
      <c r="W13" s="19">
        <v>159</v>
      </c>
    </row>
    <row r="14" spans="2:23" ht="20.100000000000001" customHeight="1" thickBot="1" x14ac:dyDescent="0.25">
      <c r="B14" s="4" t="s">
        <v>200</v>
      </c>
      <c r="C14" s="19">
        <v>20</v>
      </c>
      <c r="D14" s="19">
        <v>2</v>
      </c>
      <c r="E14" s="19">
        <v>6</v>
      </c>
      <c r="F14" s="19">
        <v>28</v>
      </c>
      <c r="G14" s="19">
        <v>11</v>
      </c>
      <c r="H14" s="19">
        <v>0</v>
      </c>
      <c r="I14" s="19">
        <v>1</v>
      </c>
      <c r="J14" s="19">
        <v>12</v>
      </c>
      <c r="K14" s="19">
        <v>9</v>
      </c>
      <c r="L14" s="19">
        <v>2</v>
      </c>
      <c r="M14" s="19">
        <v>5</v>
      </c>
      <c r="N14" s="19">
        <v>16</v>
      </c>
      <c r="O14" s="19">
        <v>0</v>
      </c>
      <c r="P14" s="19">
        <v>0</v>
      </c>
      <c r="Q14" s="19">
        <v>0</v>
      </c>
      <c r="R14" s="19">
        <v>0</v>
      </c>
      <c r="S14" s="19">
        <v>18</v>
      </c>
      <c r="T14" s="19">
        <v>1</v>
      </c>
      <c r="U14" s="19">
        <v>1</v>
      </c>
      <c r="V14" s="19">
        <v>1</v>
      </c>
      <c r="W14" s="19">
        <v>21</v>
      </c>
    </row>
    <row r="15" spans="2:23" ht="20.100000000000001" customHeight="1" thickBot="1" x14ac:dyDescent="0.25">
      <c r="B15" s="4" t="s">
        <v>201</v>
      </c>
      <c r="C15" s="19">
        <v>86</v>
      </c>
      <c r="D15" s="19">
        <v>0</v>
      </c>
      <c r="E15" s="19">
        <v>4</v>
      </c>
      <c r="F15" s="19">
        <v>90</v>
      </c>
      <c r="G15" s="19">
        <v>67</v>
      </c>
      <c r="H15" s="19">
        <v>0</v>
      </c>
      <c r="I15" s="19">
        <v>0</v>
      </c>
      <c r="J15" s="19">
        <v>67</v>
      </c>
      <c r="K15" s="19">
        <v>19</v>
      </c>
      <c r="L15" s="19">
        <v>0</v>
      </c>
      <c r="M15" s="19">
        <v>4</v>
      </c>
      <c r="N15" s="19">
        <v>23</v>
      </c>
      <c r="O15" s="19">
        <v>0</v>
      </c>
      <c r="P15" s="19">
        <v>0</v>
      </c>
      <c r="Q15" s="19">
        <v>0</v>
      </c>
      <c r="R15" s="19">
        <v>0</v>
      </c>
      <c r="S15" s="19">
        <v>77</v>
      </c>
      <c r="T15" s="19">
        <v>8</v>
      </c>
      <c r="U15" s="19">
        <v>10</v>
      </c>
      <c r="V15" s="19">
        <v>8</v>
      </c>
      <c r="W15" s="19">
        <v>103</v>
      </c>
    </row>
    <row r="16" spans="2:23" ht="20.100000000000001" customHeight="1" thickBot="1" x14ac:dyDescent="0.25">
      <c r="B16" s="4" t="s">
        <v>202</v>
      </c>
      <c r="C16" s="19">
        <v>18</v>
      </c>
      <c r="D16" s="19">
        <v>0</v>
      </c>
      <c r="E16" s="19">
        <v>0</v>
      </c>
      <c r="F16" s="19">
        <v>18</v>
      </c>
      <c r="G16" s="19">
        <v>11</v>
      </c>
      <c r="H16" s="19">
        <v>0</v>
      </c>
      <c r="I16" s="19">
        <v>0</v>
      </c>
      <c r="J16" s="19">
        <v>11</v>
      </c>
      <c r="K16" s="19">
        <v>7</v>
      </c>
      <c r="L16" s="19">
        <v>0</v>
      </c>
      <c r="M16" s="19">
        <v>0</v>
      </c>
      <c r="N16" s="19">
        <v>7</v>
      </c>
      <c r="O16" s="19">
        <v>0</v>
      </c>
      <c r="P16" s="19">
        <v>0</v>
      </c>
      <c r="Q16" s="19">
        <v>0</v>
      </c>
      <c r="R16" s="19">
        <v>0</v>
      </c>
      <c r="S16" s="19">
        <v>23</v>
      </c>
      <c r="T16" s="19">
        <v>2</v>
      </c>
      <c r="U16" s="19">
        <v>6</v>
      </c>
      <c r="V16" s="19">
        <v>9</v>
      </c>
      <c r="W16" s="19">
        <v>40</v>
      </c>
    </row>
    <row r="17" spans="2:23" ht="20.100000000000001" customHeight="1" thickBot="1" x14ac:dyDescent="0.25">
      <c r="B17" s="4" t="s">
        <v>203</v>
      </c>
      <c r="C17" s="19">
        <v>15</v>
      </c>
      <c r="D17" s="19">
        <v>1</v>
      </c>
      <c r="E17" s="19">
        <v>2</v>
      </c>
      <c r="F17" s="19">
        <v>18</v>
      </c>
      <c r="G17" s="19">
        <v>0</v>
      </c>
      <c r="H17" s="19">
        <v>0</v>
      </c>
      <c r="I17" s="19">
        <v>0</v>
      </c>
      <c r="J17" s="19">
        <v>0</v>
      </c>
      <c r="K17" s="19">
        <v>15</v>
      </c>
      <c r="L17" s="19">
        <v>1</v>
      </c>
      <c r="M17" s="19">
        <v>2</v>
      </c>
      <c r="N17" s="19">
        <v>18</v>
      </c>
      <c r="O17" s="19">
        <v>0</v>
      </c>
      <c r="P17" s="19">
        <v>0</v>
      </c>
      <c r="Q17" s="19">
        <v>0</v>
      </c>
      <c r="R17" s="19">
        <v>0</v>
      </c>
      <c r="S17" s="19">
        <v>64</v>
      </c>
      <c r="T17" s="19">
        <v>8</v>
      </c>
      <c r="U17" s="19">
        <v>9</v>
      </c>
      <c r="V17" s="19">
        <v>3</v>
      </c>
      <c r="W17" s="19">
        <v>84</v>
      </c>
    </row>
    <row r="18" spans="2:23" ht="20.100000000000001" customHeight="1" thickBot="1" x14ac:dyDescent="0.25">
      <c r="B18" s="4" t="s">
        <v>204</v>
      </c>
      <c r="C18" s="19">
        <v>65</v>
      </c>
      <c r="D18" s="19">
        <v>3</v>
      </c>
      <c r="E18" s="19">
        <v>9</v>
      </c>
      <c r="F18" s="19">
        <v>77</v>
      </c>
      <c r="G18" s="19">
        <v>24</v>
      </c>
      <c r="H18" s="19">
        <v>0</v>
      </c>
      <c r="I18" s="19">
        <v>1</v>
      </c>
      <c r="J18" s="19">
        <v>25</v>
      </c>
      <c r="K18" s="19">
        <v>41</v>
      </c>
      <c r="L18" s="19">
        <v>3</v>
      </c>
      <c r="M18" s="19">
        <v>8</v>
      </c>
      <c r="N18" s="19">
        <v>52</v>
      </c>
      <c r="O18" s="19">
        <v>0</v>
      </c>
      <c r="P18" s="19">
        <v>0</v>
      </c>
      <c r="Q18" s="19">
        <v>0</v>
      </c>
      <c r="R18" s="19">
        <v>0</v>
      </c>
      <c r="S18" s="19">
        <v>92</v>
      </c>
      <c r="T18" s="19">
        <v>20</v>
      </c>
      <c r="U18" s="19">
        <v>29</v>
      </c>
      <c r="V18" s="19">
        <v>9</v>
      </c>
      <c r="W18" s="19">
        <v>150</v>
      </c>
    </row>
    <row r="19" spans="2:23" ht="20.100000000000001" customHeight="1" thickBot="1" x14ac:dyDescent="0.25">
      <c r="B19" s="4" t="s">
        <v>205</v>
      </c>
      <c r="C19" s="19">
        <v>48</v>
      </c>
      <c r="D19" s="19">
        <v>4</v>
      </c>
      <c r="E19" s="19">
        <v>4</v>
      </c>
      <c r="F19" s="19">
        <v>56</v>
      </c>
      <c r="G19" s="19">
        <v>23</v>
      </c>
      <c r="H19" s="19">
        <v>0</v>
      </c>
      <c r="I19" s="19">
        <v>1</v>
      </c>
      <c r="J19" s="19">
        <v>24</v>
      </c>
      <c r="K19" s="19">
        <v>25</v>
      </c>
      <c r="L19" s="19">
        <v>3</v>
      </c>
      <c r="M19" s="19">
        <v>3</v>
      </c>
      <c r="N19" s="19">
        <v>31</v>
      </c>
      <c r="O19" s="19">
        <v>0</v>
      </c>
      <c r="P19" s="19">
        <v>1</v>
      </c>
      <c r="Q19" s="19">
        <v>0</v>
      </c>
      <c r="R19" s="19">
        <v>1</v>
      </c>
      <c r="S19" s="19">
        <v>55</v>
      </c>
      <c r="T19" s="19">
        <v>8</v>
      </c>
      <c r="U19" s="19">
        <v>12</v>
      </c>
      <c r="V19" s="19">
        <v>5</v>
      </c>
      <c r="W19" s="19">
        <v>80</v>
      </c>
    </row>
    <row r="20" spans="2:23" ht="20.100000000000001" customHeight="1" thickBot="1" x14ac:dyDescent="0.25">
      <c r="B20" s="4" t="s">
        <v>206</v>
      </c>
      <c r="C20" s="19">
        <v>33</v>
      </c>
      <c r="D20" s="19">
        <v>0</v>
      </c>
      <c r="E20" s="19">
        <v>10</v>
      </c>
      <c r="F20" s="19">
        <v>43</v>
      </c>
      <c r="G20" s="19">
        <v>32</v>
      </c>
      <c r="H20" s="19">
        <v>0</v>
      </c>
      <c r="I20" s="19">
        <v>10</v>
      </c>
      <c r="J20" s="19">
        <v>42</v>
      </c>
      <c r="K20" s="19">
        <v>1</v>
      </c>
      <c r="L20" s="19">
        <v>0</v>
      </c>
      <c r="M20" s="19">
        <v>0</v>
      </c>
      <c r="N20" s="19">
        <v>1</v>
      </c>
      <c r="O20" s="19">
        <v>0</v>
      </c>
      <c r="P20" s="19">
        <v>0</v>
      </c>
      <c r="Q20" s="19">
        <v>0</v>
      </c>
      <c r="R20" s="19">
        <v>0</v>
      </c>
      <c r="S20" s="19">
        <v>8</v>
      </c>
      <c r="T20" s="19">
        <v>0</v>
      </c>
      <c r="U20" s="19">
        <v>0</v>
      </c>
      <c r="V20" s="19">
        <v>0</v>
      </c>
      <c r="W20" s="19">
        <v>8</v>
      </c>
    </row>
    <row r="21" spans="2:23" ht="20.100000000000001" customHeight="1" thickBot="1" x14ac:dyDescent="0.25">
      <c r="B21" s="4" t="s">
        <v>207</v>
      </c>
      <c r="C21" s="19">
        <v>25</v>
      </c>
      <c r="D21" s="19">
        <v>0</v>
      </c>
      <c r="E21" s="19">
        <v>0</v>
      </c>
      <c r="F21" s="19">
        <v>25</v>
      </c>
      <c r="G21" s="19">
        <v>20</v>
      </c>
      <c r="H21" s="19">
        <v>0</v>
      </c>
      <c r="I21" s="19">
        <v>0</v>
      </c>
      <c r="J21" s="19">
        <v>20</v>
      </c>
      <c r="K21" s="19">
        <v>5</v>
      </c>
      <c r="L21" s="19">
        <v>0</v>
      </c>
      <c r="M21" s="19">
        <v>0</v>
      </c>
      <c r="N21" s="19">
        <v>5</v>
      </c>
      <c r="O21" s="19">
        <v>0</v>
      </c>
      <c r="P21" s="19">
        <v>0</v>
      </c>
      <c r="Q21" s="19">
        <v>0</v>
      </c>
      <c r="R21" s="19">
        <v>0</v>
      </c>
      <c r="S21" s="19">
        <v>18</v>
      </c>
      <c r="T21" s="19">
        <v>4</v>
      </c>
      <c r="U21" s="19">
        <v>0</v>
      </c>
      <c r="V21" s="19">
        <v>3</v>
      </c>
      <c r="W21" s="19">
        <v>25</v>
      </c>
    </row>
    <row r="22" spans="2:23" ht="20.100000000000001" customHeight="1" thickBot="1" x14ac:dyDescent="0.25">
      <c r="B22" s="4" t="s">
        <v>208</v>
      </c>
      <c r="C22" s="19">
        <v>58</v>
      </c>
      <c r="D22" s="19">
        <v>0</v>
      </c>
      <c r="E22" s="19">
        <v>2</v>
      </c>
      <c r="F22" s="19">
        <v>60</v>
      </c>
      <c r="G22" s="19">
        <v>42</v>
      </c>
      <c r="H22" s="19">
        <v>0</v>
      </c>
      <c r="I22" s="19">
        <v>0</v>
      </c>
      <c r="J22" s="19">
        <v>42</v>
      </c>
      <c r="K22" s="19">
        <v>16</v>
      </c>
      <c r="L22" s="19">
        <v>0</v>
      </c>
      <c r="M22" s="19">
        <v>2</v>
      </c>
      <c r="N22" s="19">
        <v>18</v>
      </c>
      <c r="O22" s="19">
        <v>0</v>
      </c>
      <c r="P22" s="19">
        <v>0</v>
      </c>
      <c r="Q22" s="19">
        <v>0</v>
      </c>
      <c r="R22" s="19">
        <v>0</v>
      </c>
      <c r="S22" s="19">
        <v>53</v>
      </c>
      <c r="T22" s="19">
        <v>10</v>
      </c>
      <c r="U22" s="19">
        <v>4</v>
      </c>
      <c r="V22" s="19">
        <v>7</v>
      </c>
      <c r="W22" s="19">
        <v>74</v>
      </c>
    </row>
    <row r="23" spans="2:23" ht="20.100000000000001" customHeight="1" thickBot="1" x14ac:dyDescent="0.25">
      <c r="B23" s="4" t="s">
        <v>209</v>
      </c>
      <c r="C23" s="19">
        <v>19</v>
      </c>
      <c r="D23" s="19">
        <v>0</v>
      </c>
      <c r="E23" s="19">
        <v>1</v>
      </c>
      <c r="F23" s="19">
        <v>20</v>
      </c>
      <c r="G23" s="19">
        <v>14</v>
      </c>
      <c r="H23" s="19">
        <v>0</v>
      </c>
      <c r="I23" s="19">
        <v>1</v>
      </c>
      <c r="J23" s="19">
        <v>15</v>
      </c>
      <c r="K23" s="19">
        <v>5</v>
      </c>
      <c r="L23" s="19">
        <v>0</v>
      </c>
      <c r="M23" s="19">
        <v>0</v>
      </c>
      <c r="N23" s="19">
        <v>5</v>
      </c>
      <c r="O23" s="19">
        <v>0</v>
      </c>
      <c r="P23" s="19">
        <v>0</v>
      </c>
      <c r="Q23" s="19">
        <v>0</v>
      </c>
      <c r="R23" s="19">
        <v>0</v>
      </c>
      <c r="S23" s="19">
        <v>67</v>
      </c>
      <c r="T23" s="19">
        <v>1</v>
      </c>
      <c r="U23" s="19">
        <v>4</v>
      </c>
      <c r="V23" s="19">
        <v>11</v>
      </c>
      <c r="W23" s="19">
        <v>83</v>
      </c>
    </row>
    <row r="24" spans="2:23" ht="20.100000000000001" customHeight="1" thickBot="1" x14ac:dyDescent="0.25">
      <c r="B24" s="4" t="s">
        <v>210</v>
      </c>
      <c r="C24" s="19">
        <v>64</v>
      </c>
      <c r="D24" s="19">
        <v>3</v>
      </c>
      <c r="E24" s="19">
        <v>17</v>
      </c>
      <c r="F24" s="19">
        <v>84</v>
      </c>
      <c r="G24" s="19">
        <v>39</v>
      </c>
      <c r="H24" s="19">
        <v>0</v>
      </c>
      <c r="I24" s="19">
        <v>0</v>
      </c>
      <c r="J24" s="19">
        <v>39</v>
      </c>
      <c r="K24" s="19">
        <v>25</v>
      </c>
      <c r="L24" s="19">
        <v>3</v>
      </c>
      <c r="M24" s="19">
        <v>17</v>
      </c>
      <c r="N24" s="19">
        <v>45</v>
      </c>
      <c r="O24" s="19">
        <v>0</v>
      </c>
      <c r="P24" s="19">
        <v>0</v>
      </c>
      <c r="Q24" s="19">
        <v>0</v>
      </c>
      <c r="R24" s="19">
        <v>0</v>
      </c>
      <c r="S24" s="19">
        <v>50</v>
      </c>
      <c r="T24" s="19">
        <v>19</v>
      </c>
      <c r="U24" s="19">
        <v>38</v>
      </c>
      <c r="V24" s="19">
        <v>3</v>
      </c>
      <c r="W24" s="19">
        <v>110</v>
      </c>
    </row>
    <row r="25" spans="2:23" ht="20.100000000000001" customHeight="1" thickBot="1" x14ac:dyDescent="0.25">
      <c r="B25" s="4" t="s">
        <v>211</v>
      </c>
      <c r="C25" s="19">
        <v>118</v>
      </c>
      <c r="D25" s="19">
        <v>4</v>
      </c>
      <c r="E25" s="19">
        <v>5</v>
      </c>
      <c r="F25" s="19">
        <v>127</v>
      </c>
      <c r="G25" s="19">
        <v>99</v>
      </c>
      <c r="H25" s="19">
        <v>0</v>
      </c>
      <c r="I25" s="19">
        <v>2</v>
      </c>
      <c r="J25" s="19">
        <v>101</v>
      </c>
      <c r="K25" s="19">
        <v>19</v>
      </c>
      <c r="L25" s="19">
        <v>4</v>
      </c>
      <c r="M25" s="19">
        <v>3</v>
      </c>
      <c r="N25" s="19">
        <v>26</v>
      </c>
      <c r="O25" s="19">
        <v>0</v>
      </c>
      <c r="P25" s="19">
        <v>0</v>
      </c>
      <c r="Q25" s="19">
        <v>0</v>
      </c>
      <c r="R25" s="19">
        <v>0</v>
      </c>
      <c r="S25" s="19">
        <v>58</v>
      </c>
      <c r="T25" s="19">
        <v>18</v>
      </c>
      <c r="U25" s="19">
        <v>13</v>
      </c>
      <c r="V25" s="19">
        <v>8</v>
      </c>
      <c r="W25" s="19">
        <v>97</v>
      </c>
    </row>
    <row r="26" spans="2:23" ht="20.100000000000001" customHeight="1" thickBot="1" x14ac:dyDescent="0.25">
      <c r="B26" s="4" t="s">
        <v>212</v>
      </c>
      <c r="C26" s="19">
        <v>57</v>
      </c>
      <c r="D26" s="19">
        <v>3</v>
      </c>
      <c r="E26" s="19">
        <v>5</v>
      </c>
      <c r="F26" s="19">
        <v>65</v>
      </c>
      <c r="G26" s="19">
        <v>26</v>
      </c>
      <c r="H26" s="19">
        <v>0</v>
      </c>
      <c r="I26" s="19">
        <v>0</v>
      </c>
      <c r="J26" s="19">
        <v>26</v>
      </c>
      <c r="K26" s="19">
        <v>31</v>
      </c>
      <c r="L26" s="19">
        <v>3</v>
      </c>
      <c r="M26" s="19">
        <v>5</v>
      </c>
      <c r="N26" s="19">
        <v>39</v>
      </c>
      <c r="O26" s="19">
        <v>0</v>
      </c>
      <c r="P26" s="19">
        <v>0</v>
      </c>
      <c r="Q26" s="19">
        <v>0</v>
      </c>
      <c r="R26" s="19">
        <v>0</v>
      </c>
      <c r="S26" s="19">
        <v>91</v>
      </c>
      <c r="T26" s="19">
        <v>1</v>
      </c>
      <c r="U26" s="19">
        <v>24</v>
      </c>
      <c r="V26" s="19">
        <v>26</v>
      </c>
      <c r="W26" s="19">
        <v>142</v>
      </c>
    </row>
    <row r="27" spans="2:23" ht="20.100000000000001" customHeight="1" thickBot="1" x14ac:dyDescent="0.25">
      <c r="B27" s="5" t="s">
        <v>213</v>
      </c>
      <c r="C27" s="27">
        <v>34</v>
      </c>
      <c r="D27" s="27">
        <v>0</v>
      </c>
      <c r="E27" s="27">
        <v>0</v>
      </c>
      <c r="F27" s="27">
        <v>34</v>
      </c>
      <c r="G27" s="27">
        <v>13</v>
      </c>
      <c r="H27" s="27">
        <v>0</v>
      </c>
      <c r="I27" s="27">
        <v>0</v>
      </c>
      <c r="J27" s="27">
        <v>13</v>
      </c>
      <c r="K27" s="27">
        <v>21</v>
      </c>
      <c r="L27" s="27">
        <v>0</v>
      </c>
      <c r="M27" s="27">
        <v>0</v>
      </c>
      <c r="N27" s="27">
        <v>21</v>
      </c>
      <c r="O27" s="27">
        <v>0</v>
      </c>
      <c r="P27" s="27">
        <v>0</v>
      </c>
      <c r="Q27" s="27">
        <v>0</v>
      </c>
      <c r="R27" s="27">
        <v>0</v>
      </c>
      <c r="S27" s="27">
        <v>14</v>
      </c>
      <c r="T27" s="27">
        <v>0</v>
      </c>
      <c r="U27" s="27">
        <v>1</v>
      </c>
      <c r="V27" s="27">
        <v>0</v>
      </c>
      <c r="W27" s="27">
        <v>15</v>
      </c>
    </row>
    <row r="28" spans="2:23" ht="20.100000000000001" customHeight="1" thickBot="1" x14ac:dyDescent="0.25">
      <c r="B28" s="6" t="s">
        <v>214</v>
      </c>
      <c r="C28" s="29">
        <v>1</v>
      </c>
      <c r="D28" s="29">
        <v>0</v>
      </c>
      <c r="E28" s="29">
        <v>0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v>1</v>
      </c>
      <c r="L28" s="29">
        <v>0</v>
      </c>
      <c r="M28" s="29">
        <v>0</v>
      </c>
      <c r="N28" s="29">
        <v>1</v>
      </c>
      <c r="O28" s="29">
        <v>0</v>
      </c>
      <c r="P28" s="29">
        <v>0</v>
      </c>
      <c r="Q28" s="29">
        <v>0</v>
      </c>
      <c r="R28" s="29">
        <v>0</v>
      </c>
      <c r="S28" s="29">
        <v>3</v>
      </c>
      <c r="T28" s="29">
        <v>0</v>
      </c>
      <c r="U28" s="29">
        <v>0</v>
      </c>
      <c r="V28" s="29">
        <v>0</v>
      </c>
      <c r="W28" s="29">
        <v>3</v>
      </c>
    </row>
    <row r="29" spans="2:23" ht="20.100000000000001" customHeight="1" thickBot="1" x14ac:dyDescent="0.25">
      <c r="B29" s="4" t="s">
        <v>215</v>
      </c>
      <c r="C29" s="29">
        <v>15</v>
      </c>
      <c r="D29" s="29">
        <v>0</v>
      </c>
      <c r="E29" s="29">
        <v>1</v>
      </c>
      <c r="F29" s="29">
        <v>16</v>
      </c>
      <c r="G29" s="29">
        <v>4</v>
      </c>
      <c r="H29" s="29">
        <v>0</v>
      </c>
      <c r="I29" s="29">
        <v>0</v>
      </c>
      <c r="J29" s="29">
        <v>4</v>
      </c>
      <c r="K29" s="29">
        <v>11</v>
      </c>
      <c r="L29" s="29">
        <v>0</v>
      </c>
      <c r="M29" s="29">
        <v>1</v>
      </c>
      <c r="N29" s="29">
        <v>12</v>
      </c>
      <c r="O29" s="29">
        <v>0</v>
      </c>
      <c r="P29" s="29">
        <v>0</v>
      </c>
      <c r="Q29" s="29">
        <v>0</v>
      </c>
      <c r="R29" s="29">
        <v>0</v>
      </c>
      <c r="S29" s="29">
        <v>17</v>
      </c>
      <c r="T29" s="29">
        <v>3</v>
      </c>
      <c r="U29" s="29">
        <v>0</v>
      </c>
      <c r="V29" s="29">
        <v>0</v>
      </c>
      <c r="W29" s="29">
        <v>20</v>
      </c>
    </row>
    <row r="30" spans="2:23" ht="20.100000000000001" customHeight="1" thickBot="1" x14ac:dyDescent="0.25">
      <c r="B30" s="4" t="s">
        <v>216</v>
      </c>
      <c r="C30" s="28">
        <v>10</v>
      </c>
      <c r="D30" s="28">
        <v>2</v>
      </c>
      <c r="E30" s="28">
        <v>0</v>
      </c>
      <c r="F30" s="28">
        <v>12</v>
      </c>
      <c r="G30" s="28">
        <v>1</v>
      </c>
      <c r="H30" s="28">
        <v>0</v>
      </c>
      <c r="I30" s="28">
        <v>0</v>
      </c>
      <c r="J30" s="28">
        <v>1</v>
      </c>
      <c r="K30" s="28">
        <v>9</v>
      </c>
      <c r="L30" s="28">
        <v>2</v>
      </c>
      <c r="M30" s="28">
        <v>0</v>
      </c>
      <c r="N30" s="28">
        <v>11</v>
      </c>
      <c r="O30" s="28">
        <v>0</v>
      </c>
      <c r="P30" s="28">
        <v>0</v>
      </c>
      <c r="Q30" s="28">
        <v>0</v>
      </c>
      <c r="R30" s="28">
        <v>0</v>
      </c>
      <c r="S30" s="28">
        <v>51</v>
      </c>
      <c r="T30" s="28">
        <v>10</v>
      </c>
      <c r="U30" s="28">
        <v>3</v>
      </c>
      <c r="V30" s="28">
        <v>0</v>
      </c>
      <c r="W30" s="28">
        <v>64</v>
      </c>
    </row>
    <row r="31" spans="2:23" ht="20.100000000000001" customHeight="1" thickBot="1" x14ac:dyDescent="0.25">
      <c r="B31" s="4" t="s">
        <v>217</v>
      </c>
      <c r="C31" s="19">
        <v>8</v>
      </c>
      <c r="D31" s="19">
        <v>0</v>
      </c>
      <c r="E31" s="19">
        <v>7</v>
      </c>
      <c r="F31" s="19">
        <v>15</v>
      </c>
      <c r="G31" s="19">
        <v>4</v>
      </c>
      <c r="H31" s="19">
        <v>0</v>
      </c>
      <c r="I31" s="19">
        <v>3</v>
      </c>
      <c r="J31" s="19">
        <v>7</v>
      </c>
      <c r="K31" s="19">
        <v>4</v>
      </c>
      <c r="L31" s="19">
        <v>0</v>
      </c>
      <c r="M31" s="19">
        <v>4</v>
      </c>
      <c r="N31" s="19">
        <v>8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</row>
    <row r="32" spans="2:23" ht="20.100000000000001" customHeight="1" thickBot="1" x14ac:dyDescent="0.25">
      <c r="B32" s="4" t="s">
        <v>218</v>
      </c>
      <c r="C32" s="19">
        <v>16</v>
      </c>
      <c r="D32" s="19">
        <v>1</v>
      </c>
      <c r="E32" s="19">
        <v>0</v>
      </c>
      <c r="F32" s="19">
        <v>17</v>
      </c>
      <c r="G32" s="19">
        <v>13</v>
      </c>
      <c r="H32" s="19">
        <v>1</v>
      </c>
      <c r="I32" s="19">
        <v>0</v>
      </c>
      <c r="J32" s="19">
        <v>14</v>
      </c>
      <c r="K32" s="19">
        <v>3</v>
      </c>
      <c r="L32" s="19">
        <v>0</v>
      </c>
      <c r="M32" s="19">
        <v>0</v>
      </c>
      <c r="N32" s="19">
        <v>3</v>
      </c>
      <c r="O32" s="19">
        <v>0</v>
      </c>
      <c r="P32" s="19">
        <v>0</v>
      </c>
      <c r="Q32" s="19">
        <v>0</v>
      </c>
      <c r="R32" s="19">
        <v>0</v>
      </c>
      <c r="S32" s="19">
        <v>13</v>
      </c>
      <c r="T32" s="19">
        <v>0</v>
      </c>
      <c r="U32" s="19">
        <v>0</v>
      </c>
      <c r="V32" s="19">
        <v>0</v>
      </c>
      <c r="W32" s="19">
        <v>13</v>
      </c>
    </row>
    <row r="33" spans="2:23" ht="20.100000000000001" customHeight="1" thickBot="1" x14ac:dyDescent="0.25">
      <c r="B33" s="4" t="s">
        <v>219</v>
      </c>
      <c r="C33" s="19">
        <v>8</v>
      </c>
      <c r="D33" s="19">
        <v>0</v>
      </c>
      <c r="E33" s="19">
        <v>0</v>
      </c>
      <c r="F33" s="19">
        <v>8</v>
      </c>
      <c r="G33" s="19">
        <v>3</v>
      </c>
      <c r="H33" s="19">
        <v>0</v>
      </c>
      <c r="I33" s="19">
        <v>0</v>
      </c>
      <c r="J33" s="19">
        <v>3</v>
      </c>
      <c r="K33" s="19">
        <v>5</v>
      </c>
      <c r="L33" s="19">
        <v>0</v>
      </c>
      <c r="M33" s="19">
        <v>0</v>
      </c>
      <c r="N33" s="19">
        <v>5</v>
      </c>
      <c r="O33" s="19">
        <v>0</v>
      </c>
      <c r="P33" s="19">
        <v>0</v>
      </c>
      <c r="Q33" s="19">
        <v>0</v>
      </c>
      <c r="R33" s="19">
        <v>0</v>
      </c>
      <c r="S33" s="19">
        <v>16</v>
      </c>
      <c r="T33" s="19">
        <v>0</v>
      </c>
      <c r="U33" s="19">
        <v>0</v>
      </c>
      <c r="V33" s="19">
        <v>0</v>
      </c>
      <c r="W33" s="19">
        <v>16</v>
      </c>
    </row>
    <row r="34" spans="2:23" ht="20.100000000000001" customHeight="1" thickBot="1" x14ac:dyDescent="0.25">
      <c r="B34" s="4" t="s">
        <v>220</v>
      </c>
      <c r="C34" s="19">
        <v>1</v>
      </c>
      <c r="D34" s="19">
        <v>0</v>
      </c>
      <c r="E34" s="19">
        <v>0</v>
      </c>
      <c r="F34" s="19">
        <v>1</v>
      </c>
      <c r="G34" s="19">
        <v>1</v>
      </c>
      <c r="H34" s="19">
        <v>0</v>
      </c>
      <c r="I34" s="19">
        <v>0</v>
      </c>
      <c r="J34" s="19">
        <v>1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</row>
    <row r="35" spans="2:23" ht="20.100000000000001" customHeight="1" thickBot="1" x14ac:dyDescent="0.25">
      <c r="B35" s="4" t="s">
        <v>221</v>
      </c>
      <c r="C35" s="19">
        <v>3</v>
      </c>
      <c r="D35" s="19">
        <v>2</v>
      </c>
      <c r="E35" s="19">
        <v>6</v>
      </c>
      <c r="F35" s="19">
        <v>11</v>
      </c>
      <c r="G35" s="19">
        <v>0</v>
      </c>
      <c r="H35" s="19">
        <v>0</v>
      </c>
      <c r="I35" s="19">
        <v>0</v>
      </c>
      <c r="J35" s="19">
        <v>0</v>
      </c>
      <c r="K35" s="19">
        <v>3</v>
      </c>
      <c r="L35" s="19">
        <v>2</v>
      </c>
      <c r="M35" s="19">
        <v>6</v>
      </c>
      <c r="N35" s="19">
        <v>11</v>
      </c>
      <c r="O35" s="19">
        <v>0</v>
      </c>
      <c r="P35" s="19">
        <v>0</v>
      </c>
      <c r="Q35" s="19">
        <v>0</v>
      </c>
      <c r="R35" s="19">
        <v>0</v>
      </c>
      <c r="S35" s="19">
        <v>19</v>
      </c>
      <c r="T35" s="19">
        <v>15</v>
      </c>
      <c r="U35" s="19">
        <v>0</v>
      </c>
      <c r="V35" s="19">
        <v>0</v>
      </c>
      <c r="W35" s="19">
        <v>34</v>
      </c>
    </row>
    <row r="36" spans="2:23" ht="20.100000000000001" customHeight="1" thickBot="1" x14ac:dyDescent="0.25">
      <c r="B36" s="4" t="s">
        <v>222</v>
      </c>
      <c r="C36" s="19">
        <v>5</v>
      </c>
      <c r="D36" s="19">
        <v>0</v>
      </c>
      <c r="E36" s="19">
        <v>0</v>
      </c>
      <c r="F36" s="19">
        <v>5</v>
      </c>
      <c r="G36" s="19">
        <v>0</v>
      </c>
      <c r="H36" s="19">
        <v>0</v>
      </c>
      <c r="I36" s="19">
        <v>0</v>
      </c>
      <c r="J36" s="19">
        <v>0</v>
      </c>
      <c r="K36" s="19">
        <v>5</v>
      </c>
      <c r="L36" s="19">
        <v>0</v>
      </c>
      <c r="M36" s="19">
        <v>0</v>
      </c>
      <c r="N36" s="19">
        <v>5</v>
      </c>
      <c r="O36" s="19">
        <v>0</v>
      </c>
      <c r="P36" s="19">
        <v>0</v>
      </c>
      <c r="Q36" s="19">
        <v>0</v>
      </c>
      <c r="R36" s="19">
        <v>0</v>
      </c>
      <c r="S36" s="19">
        <v>2</v>
      </c>
      <c r="T36" s="19">
        <v>0</v>
      </c>
      <c r="U36" s="19">
        <v>0</v>
      </c>
      <c r="V36" s="19">
        <v>0</v>
      </c>
      <c r="W36" s="19">
        <v>2</v>
      </c>
    </row>
    <row r="37" spans="2:23" ht="20.100000000000001" customHeight="1" thickBot="1" x14ac:dyDescent="0.25">
      <c r="B37" s="4" t="s">
        <v>223</v>
      </c>
      <c r="C37" s="19">
        <v>1</v>
      </c>
      <c r="D37" s="19">
        <v>0</v>
      </c>
      <c r="E37" s="19">
        <v>0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1</v>
      </c>
      <c r="L37" s="19">
        <v>0</v>
      </c>
      <c r="M37" s="19">
        <v>0</v>
      </c>
      <c r="N37" s="19">
        <v>1</v>
      </c>
      <c r="O37" s="19">
        <v>0</v>
      </c>
      <c r="P37" s="19">
        <v>0</v>
      </c>
      <c r="Q37" s="19">
        <v>0</v>
      </c>
      <c r="R37" s="19">
        <v>0</v>
      </c>
      <c r="S37" s="19">
        <v>21</v>
      </c>
      <c r="T37" s="19">
        <v>1</v>
      </c>
      <c r="U37" s="19">
        <v>0</v>
      </c>
      <c r="V37" s="19">
        <v>0</v>
      </c>
      <c r="W37" s="19">
        <v>22</v>
      </c>
    </row>
    <row r="38" spans="2:23" ht="20.100000000000001" customHeight="1" thickBot="1" x14ac:dyDescent="0.25">
      <c r="B38" s="4" t="s">
        <v>224</v>
      </c>
      <c r="C38" s="19">
        <v>24</v>
      </c>
      <c r="D38" s="19">
        <v>0</v>
      </c>
      <c r="E38" s="19">
        <v>0</v>
      </c>
      <c r="F38" s="19">
        <v>24</v>
      </c>
      <c r="G38" s="19">
        <v>9</v>
      </c>
      <c r="H38" s="19">
        <v>0</v>
      </c>
      <c r="I38" s="19">
        <v>0</v>
      </c>
      <c r="J38" s="19">
        <v>9</v>
      </c>
      <c r="K38" s="19">
        <v>15</v>
      </c>
      <c r="L38" s="19">
        <v>0</v>
      </c>
      <c r="M38" s="19">
        <v>0</v>
      </c>
      <c r="N38" s="19">
        <v>15</v>
      </c>
      <c r="O38" s="19">
        <v>0</v>
      </c>
      <c r="P38" s="19">
        <v>0</v>
      </c>
      <c r="Q38" s="19">
        <v>0</v>
      </c>
      <c r="R38" s="19">
        <v>0</v>
      </c>
      <c r="S38" s="19">
        <v>32</v>
      </c>
      <c r="T38" s="19">
        <v>7</v>
      </c>
      <c r="U38" s="19">
        <v>4</v>
      </c>
      <c r="V38" s="19">
        <v>0</v>
      </c>
      <c r="W38" s="19">
        <v>43</v>
      </c>
    </row>
    <row r="39" spans="2:23" ht="20.100000000000001" customHeight="1" thickBot="1" x14ac:dyDescent="0.25">
      <c r="B39" s="4" t="s">
        <v>225</v>
      </c>
      <c r="C39" s="19">
        <v>0</v>
      </c>
      <c r="D39" s="19">
        <v>2</v>
      </c>
      <c r="E39" s="19">
        <v>0</v>
      </c>
      <c r="F39" s="19">
        <v>2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2</v>
      </c>
      <c r="M39" s="19">
        <v>0</v>
      </c>
      <c r="N39" s="19">
        <v>2</v>
      </c>
      <c r="O39" s="19">
        <v>0</v>
      </c>
      <c r="P39" s="19">
        <v>0</v>
      </c>
      <c r="Q39" s="19">
        <v>0</v>
      </c>
      <c r="R39" s="19">
        <v>0</v>
      </c>
      <c r="S39" s="19">
        <v>4</v>
      </c>
      <c r="T39" s="19">
        <v>4</v>
      </c>
      <c r="U39" s="19">
        <v>0</v>
      </c>
      <c r="V39" s="19">
        <v>0</v>
      </c>
      <c r="W39" s="19">
        <v>8</v>
      </c>
    </row>
    <row r="40" spans="2:23" ht="20.100000000000001" customHeight="1" thickBot="1" x14ac:dyDescent="0.25">
      <c r="B40" s="4" t="s">
        <v>226</v>
      </c>
      <c r="C40" s="19">
        <v>5</v>
      </c>
      <c r="D40" s="19">
        <v>0</v>
      </c>
      <c r="E40" s="19">
        <v>0</v>
      </c>
      <c r="F40" s="19">
        <v>5</v>
      </c>
      <c r="G40" s="19">
        <v>5</v>
      </c>
      <c r="H40" s="19">
        <v>0</v>
      </c>
      <c r="I40" s="19">
        <v>0</v>
      </c>
      <c r="J40" s="19">
        <v>5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11</v>
      </c>
      <c r="T40" s="19">
        <v>0</v>
      </c>
      <c r="U40" s="19">
        <v>0</v>
      </c>
      <c r="V40" s="19">
        <v>0</v>
      </c>
      <c r="W40" s="19">
        <v>11</v>
      </c>
    </row>
    <row r="41" spans="2:23" ht="20.100000000000001" customHeight="1" thickBot="1" x14ac:dyDescent="0.25">
      <c r="B41" s="4" t="s">
        <v>227</v>
      </c>
      <c r="C41" s="19">
        <v>29</v>
      </c>
      <c r="D41" s="19">
        <v>0</v>
      </c>
      <c r="E41" s="19">
        <v>0</v>
      </c>
      <c r="F41" s="19">
        <v>29</v>
      </c>
      <c r="G41" s="19">
        <v>15</v>
      </c>
      <c r="H41" s="19">
        <v>0</v>
      </c>
      <c r="I41" s="19">
        <v>0</v>
      </c>
      <c r="J41" s="19">
        <v>15</v>
      </c>
      <c r="K41" s="19">
        <v>14</v>
      </c>
      <c r="L41" s="19">
        <v>0</v>
      </c>
      <c r="M41" s="19">
        <v>0</v>
      </c>
      <c r="N41" s="19">
        <v>14</v>
      </c>
      <c r="O41" s="19">
        <v>0</v>
      </c>
      <c r="P41" s="19">
        <v>0</v>
      </c>
      <c r="Q41" s="19">
        <v>0</v>
      </c>
      <c r="R41" s="19">
        <v>0</v>
      </c>
      <c r="S41" s="19">
        <v>24</v>
      </c>
      <c r="T41" s="19">
        <v>4</v>
      </c>
      <c r="U41" s="19">
        <v>8</v>
      </c>
      <c r="V41" s="19">
        <v>6</v>
      </c>
      <c r="W41" s="19">
        <v>42</v>
      </c>
    </row>
    <row r="42" spans="2:23" ht="20.100000000000001" customHeight="1" thickBot="1" x14ac:dyDescent="0.25">
      <c r="B42" s="4" t="s">
        <v>228</v>
      </c>
      <c r="C42" s="19">
        <v>98</v>
      </c>
      <c r="D42" s="19">
        <v>10</v>
      </c>
      <c r="E42" s="19">
        <v>6</v>
      </c>
      <c r="F42" s="19">
        <v>114</v>
      </c>
      <c r="G42" s="19">
        <v>51</v>
      </c>
      <c r="H42" s="19">
        <v>0</v>
      </c>
      <c r="I42" s="19">
        <v>1</v>
      </c>
      <c r="J42" s="19">
        <v>52</v>
      </c>
      <c r="K42" s="19">
        <v>47</v>
      </c>
      <c r="L42" s="19">
        <v>10</v>
      </c>
      <c r="M42" s="19">
        <v>5</v>
      </c>
      <c r="N42" s="19">
        <v>62</v>
      </c>
      <c r="O42" s="19">
        <v>0</v>
      </c>
      <c r="P42" s="19">
        <v>0</v>
      </c>
      <c r="Q42" s="19">
        <v>0</v>
      </c>
      <c r="R42" s="19">
        <v>0</v>
      </c>
      <c r="S42" s="19">
        <v>452</v>
      </c>
      <c r="T42" s="19">
        <v>124</v>
      </c>
      <c r="U42" s="19">
        <v>85</v>
      </c>
      <c r="V42" s="19">
        <v>77</v>
      </c>
      <c r="W42" s="19">
        <v>738</v>
      </c>
    </row>
    <row r="43" spans="2:23" ht="20.100000000000001" customHeight="1" thickBot="1" x14ac:dyDescent="0.25">
      <c r="B43" s="4" t="s">
        <v>229</v>
      </c>
      <c r="C43" s="19">
        <v>19</v>
      </c>
      <c r="D43" s="19">
        <v>0</v>
      </c>
      <c r="E43" s="19">
        <v>3</v>
      </c>
      <c r="F43" s="19">
        <v>22</v>
      </c>
      <c r="G43" s="19">
        <v>8</v>
      </c>
      <c r="H43" s="19">
        <v>0</v>
      </c>
      <c r="I43" s="19">
        <v>0</v>
      </c>
      <c r="J43" s="19">
        <v>8</v>
      </c>
      <c r="K43" s="19">
        <v>11</v>
      </c>
      <c r="L43" s="19">
        <v>0</v>
      </c>
      <c r="M43" s="19">
        <v>3</v>
      </c>
      <c r="N43" s="19">
        <v>14</v>
      </c>
      <c r="O43" s="19">
        <v>0</v>
      </c>
      <c r="P43" s="19">
        <v>0</v>
      </c>
      <c r="Q43" s="19">
        <v>0</v>
      </c>
      <c r="R43" s="19">
        <v>0</v>
      </c>
      <c r="S43" s="19">
        <v>24</v>
      </c>
      <c r="T43" s="19">
        <v>7</v>
      </c>
      <c r="U43" s="19">
        <v>11</v>
      </c>
      <c r="V43" s="19">
        <v>11</v>
      </c>
      <c r="W43" s="19">
        <v>53</v>
      </c>
    </row>
    <row r="44" spans="2:23" ht="20.100000000000001" customHeight="1" thickBot="1" x14ac:dyDescent="0.25">
      <c r="B44" s="4" t="s">
        <v>230</v>
      </c>
      <c r="C44" s="19">
        <v>17</v>
      </c>
      <c r="D44" s="19">
        <v>0</v>
      </c>
      <c r="E44" s="19">
        <v>2</v>
      </c>
      <c r="F44" s="19">
        <v>19</v>
      </c>
      <c r="G44" s="19">
        <v>1</v>
      </c>
      <c r="H44" s="19">
        <v>0</v>
      </c>
      <c r="I44" s="19">
        <v>2</v>
      </c>
      <c r="J44" s="19">
        <v>3</v>
      </c>
      <c r="K44" s="19">
        <v>16</v>
      </c>
      <c r="L44" s="19">
        <v>0</v>
      </c>
      <c r="M44" s="19">
        <v>0</v>
      </c>
      <c r="N44" s="19">
        <v>16</v>
      </c>
      <c r="O44" s="19">
        <v>0</v>
      </c>
      <c r="P44" s="19">
        <v>0</v>
      </c>
      <c r="Q44" s="19">
        <v>0</v>
      </c>
      <c r="R44" s="19">
        <v>0</v>
      </c>
      <c r="S44" s="19">
        <v>31</v>
      </c>
      <c r="T44" s="19">
        <v>7</v>
      </c>
      <c r="U44" s="19">
        <v>11</v>
      </c>
      <c r="V44" s="19">
        <v>5</v>
      </c>
      <c r="W44" s="19">
        <v>54</v>
      </c>
    </row>
    <row r="45" spans="2:23" ht="20.100000000000001" customHeight="1" thickBot="1" x14ac:dyDescent="0.25">
      <c r="B45" s="4" t="s">
        <v>231</v>
      </c>
      <c r="C45" s="19">
        <v>12</v>
      </c>
      <c r="D45" s="19">
        <v>0</v>
      </c>
      <c r="E45" s="19">
        <v>0</v>
      </c>
      <c r="F45" s="19">
        <v>12</v>
      </c>
      <c r="G45" s="19">
        <v>7</v>
      </c>
      <c r="H45" s="19">
        <v>0</v>
      </c>
      <c r="I45" s="19">
        <v>0</v>
      </c>
      <c r="J45" s="19">
        <v>7</v>
      </c>
      <c r="K45" s="19">
        <v>5</v>
      </c>
      <c r="L45" s="19">
        <v>0</v>
      </c>
      <c r="M45" s="19">
        <v>0</v>
      </c>
      <c r="N45" s="19">
        <v>5</v>
      </c>
      <c r="O45" s="19">
        <v>0</v>
      </c>
      <c r="P45" s="19">
        <v>0</v>
      </c>
      <c r="Q45" s="19">
        <v>0</v>
      </c>
      <c r="R45" s="19">
        <v>0</v>
      </c>
      <c r="S45" s="19">
        <v>38</v>
      </c>
      <c r="T45" s="19">
        <v>21</v>
      </c>
      <c r="U45" s="19">
        <v>18</v>
      </c>
      <c r="V45" s="19">
        <v>4</v>
      </c>
      <c r="W45" s="19">
        <v>81</v>
      </c>
    </row>
    <row r="46" spans="2:23" ht="20.100000000000001" customHeight="1" thickBot="1" x14ac:dyDescent="0.25">
      <c r="B46" s="4" t="s">
        <v>232</v>
      </c>
      <c r="C46" s="19">
        <v>91</v>
      </c>
      <c r="D46" s="19">
        <v>10</v>
      </c>
      <c r="E46" s="19">
        <v>9</v>
      </c>
      <c r="F46" s="19">
        <v>110</v>
      </c>
      <c r="G46" s="19">
        <v>44</v>
      </c>
      <c r="H46" s="19">
        <v>0</v>
      </c>
      <c r="I46" s="19">
        <v>0</v>
      </c>
      <c r="J46" s="19">
        <v>44</v>
      </c>
      <c r="K46" s="19">
        <v>47</v>
      </c>
      <c r="L46" s="19">
        <v>10</v>
      </c>
      <c r="M46" s="19">
        <v>9</v>
      </c>
      <c r="N46" s="19">
        <v>66</v>
      </c>
      <c r="O46" s="19">
        <v>0</v>
      </c>
      <c r="P46" s="19">
        <v>0</v>
      </c>
      <c r="Q46" s="19">
        <v>0</v>
      </c>
      <c r="R46" s="19">
        <v>0</v>
      </c>
      <c r="S46" s="19">
        <v>139</v>
      </c>
      <c r="T46" s="19">
        <v>39</v>
      </c>
      <c r="U46" s="19">
        <v>17</v>
      </c>
      <c r="V46" s="19">
        <v>24</v>
      </c>
      <c r="W46" s="19">
        <v>219</v>
      </c>
    </row>
    <row r="47" spans="2:23" ht="20.100000000000001" customHeight="1" thickBot="1" x14ac:dyDescent="0.25">
      <c r="B47" s="4" t="s">
        <v>233</v>
      </c>
      <c r="C47" s="19">
        <v>15</v>
      </c>
      <c r="D47" s="19">
        <v>0</v>
      </c>
      <c r="E47" s="19">
        <v>0</v>
      </c>
      <c r="F47" s="19">
        <v>15</v>
      </c>
      <c r="G47" s="19">
        <v>8</v>
      </c>
      <c r="H47" s="19">
        <v>0</v>
      </c>
      <c r="I47" s="19">
        <v>0</v>
      </c>
      <c r="J47" s="19">
        <v>8</v>
      </c>
      <c r="K47" s="19">
        <v>7</v>
      </c>
      <c r="L47" s="19">
        <v>0</v>
      </c>
      <c r="M47" s="19">
        <v>0</v>
      </c>
      <c r="N47" s="19">
        <v>7</v>
      </c>
      <c r="O47" s="19">
        <v>0</v>
      </c>
      <c r="P47" s="19">
        <v>0</v>
      </c>
      <c r="Q47" s="19">
        <v>0</v>
      </c>
      <c r="R47" s="19">
        <v>0</v>
      </c>
      <c r="S47" s="19">
        <v>31</v>
      </c>
      <c r="T47" s="19">
        <v>3</v>
      </c>
      <c r="U47" s="19">
        <v>3</v>
      </c>
      <c r="V47" s="19">
        <v>13</v>
      </c>
      <c r="W47" s="19">
        <v>50</v>
      </c>
    </row>
    <row r="48" spans="2:23" ht="20.100000000000001" customHeight="1" thickBot="1" x14ac:dyDescent="0.25">
      <c r="B48" s="4" t="s">
        <v>234</v>
      </c>
      <c r="C48" s="19">
        <v>175</v>
      </c>
      <c r="D48" s="19">
        <v>15</v>
      </c>
      <c r="E48" s="19">
        <v>16</v>
      </c>
      <c r="F48" s="19">
        <v>206</v>
      </c>
      <c r="G48" s="19">
        <v>53</v>
      </c>
      <c r="H48" s="19">
        <v>0</v>
      </c>
      <c r="I48" s="19">
        <v>0</v>
      </c>
      <c r="J48" s="19">
        <v>53</v>
      </c>
      <c r="K48" s="19">
        <v>122</v>
      </c>
      <c r="L48" s="19">
        <v>15</v>
      </c>
      <c r="M48" s="19">
        <v>16</v>
      </c>
      <c r="N48" s="19">
        <v>153</v>
      </c>
      <c r="O48" s="19">
        <v>0</v>
      </c>
      <c r="P48" s="19">
        <v>0</v>
      </c>
      <c r="Q48" s="19">
        <v>0</v>
      </c>
      <c r="R48" s="19">
        <v>0</v>
      </c>
      <c r="S48" s="19">
        <v>203</v>
      </c>
      <c r="T48" s="19">
        <v>54</v>
      </c>
      <c r="U48" s="19">
        <v>24</v>
      </c>
      <c r="V48" s="19">
        <v>21</v>
      </c>
      <c r="W48" s="19">
        <v>302</v>
      </c>
    </row>
    <row r="49" spans="2:23" ht="20.100000000000001" customHeight="1" thickBot="1" x14ac:dyDescent="0.25">
      <c r="B49" s="4" t="s">
        <v>235</v>
      </c>
      <c r="C49" s="19">
        <v>12</v>
      </c>
      <c r="D49" s="19">
        <v>0</v>
      </c>
      <c r="E49" s="19">
        <v>1</v>
      </c>
      <c r="F49" s="19">
        <v>13</v>
      </c>
      <c r="G49" s="19">
        <v>3</v>
      </c>
      <c r="H49" s="19">
        <v>0</v>
      </c>
      <c r="I49" s="19">
        <v>1</v>
      </c>
      <c r="J49" s="19">
        <v>4</v>
      </c>
      <c r="K49" s="19">
        <v>9</v>
      </c>
      <c r="L49" s="19">
        <v>0</v>
      </c>
      <c r="M49" s="19">
        <v>0</v>
      </c>
      <c r="N49" s="19">
        <v>9</v>
      </c>
      <c r="O49" s="19">
        <v>0</v>
      </c>
      <c r="P49" s="19">
        <v>0</v>
      </c>
      <c r="Q49" s="19">
        <v>0</v>
      </c>
      <c r="R49" s="19">
        <v>0</v>
      </c>
      <c r="S49" s="19">
        <v>29</v>
      </c>
      <c r="T49" s="19">
        <v>3</v>
      </c>
      <c r="U49" s="19">
        <v>0</v>
      </c>
      <c r="V49" s="19">
        <v>2</v>
      </c>
      <c r="W49" s="19">
        <v>34</v>
      </c>
    </row>
    <row r="50" spans="2:23" ht="20.100000000000001" customHeight="1" thickBot="1" x14ac:dyDescent="0.25">
      <c r="B50" s="4" t="s">
        <v>236</v>
      </c>
      <c r="C50" s="19">
        <v>9</v>
      </c>
      <c r="D50" s="19">
        <v>0</v>
      </c>
      <c r="E50" s="19">
        <v>0</v>
      </c>
      <c r="F50" s="19">
        <v>9</v>
      </c>
      <c r="G50" s="19">
        <v>9</v>
      </c>
      <c r="H50" s="19">
        <v>0</v>
      </c>
      <c r="I50" s="19">
        <v>0</v>
      </c>
      <c r="J50" s="19">
        <v>9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30</v>
      </c>
      <c r="T50" s="19">
        <v>5</v>
      </c>
      <c r="U50" s="19">
        <v>2</v>
      </c>
      <c r="V50" s="19">
        <v>5</v>
      </c>
      <c r="W50" s="19">
        <v>42</v>
      </c>
    </row>
    <row r="51" spans="2:23" ht="20.100000000000001" customHeight="1" thickBot="1" x14ac:dyDescent="0.25">
      <c r="B51" s="4" t="s">
        <v>237</v>
      </c>
      <c r="C51" s="19">
        <v>33</v>
      </c>
      <c r="D51" s="19">
        <v>0</v>
      </c>
      <c r="E51" s="19">
        <v>0</v>
      </c>
      <c r="F51" s="19">
        <v>33</v>
      </c>
      <c r="G51" s="19">
        <v>12</v>
      </c>
      <c r="H51" s="19">
        <v>0</v>
      </c>
      <c r="I51" s="19">
        <v>0</v>
      </c>
      <c r="J51" s="19">
        <v>12</v>
      </c>
      <c r="K51" s="19">
        <v>21</v>
      </c>
      <c r="L51" s="19">
        <v>0</v>
      </c>
      <c r="M51" s="19">
        <v>0</v>
      </c>
      <c r="N51" s="19">
        <v>21</v>
      </c>
      <c r="O51" s="19">
        <v>0</v>
      </c>
      <c r="P51" s="19">
        <v>0</v>
      </c>
      <c r="Q51" s="19">
        <v>0</v>
      </c>
      <c r="R51" s="19">
        <v>0</v>
      </c>
      <c r="S51" s="19">
        <v>34</v>
      </c>
      <c r="T51" s="19">
        <v>4</v>
      </c>
      <c r="U51" s="19">
        <v>0</v>
      </c>
      <c r="V51" s="19">
        <v>2</v>
      </c>
      <c r="W51" s="19">
        <v>40</v>
      </c>
    </row>
    <row r="52" spans="2:23" ht="20.100000000000001" customHeight="1" thickBot="1" x14ac:dyDescent="0.25">
      <c r="B52" s="4" t="s">
        <v>238</v>
      </c>
      <c r="C52" s="19">
        <v>6</v>
      </c>
      <c r="D52" s="19">
        <v>0</v>
      </c>
      <c r="E52" s="19">
        <v>0</v>
      </c>
      <c r="F52" s="19">
        <v>6</v>
      </c>
      <c r="G52" s="19">
        <v>2</v>
      </c>
      <c r="H52" s="19">
        <v>0</v>
      </c>
      <c r="I52" s="19">
        <v>0</v>
      </c>
      <c r="J52" s="19">
        <v>2</v>
      </c>
      <c r="K52" s="19">
        <v>4</v>
      </c>
      <c r="L52" s="19">
        <v>0</v>
      </c>
      <c r="M52" s="19">
        <v>0</v>
      </c>
      <c r="N52" s="19">
        <v>4</v>
      </c>
      <c r="O52" s="19">
        <v>0</v>
      </c>
      <c r="P52" s="19">
        <v>0</v>
      </c>
      <c r="Q52" s="19">
        <v>0</v>
      </c>
      <c r="R52" s="19">
        <v>0</v>
      </c>
      <c r="S52" s="19">
        <v>11</v>
      </c>
      <c r="T52" s="19">
        <v>5</v>
      </c>
      <c r="U52" s="19">
        <v>0</v>
      </c>
      <c r="V52" s="19">
        <v>3</v>
      </c>
      <c r="W52" s="19">
        <v>19</v>
      </c>
    </row>
    <row r="53" spans="2:23" ht="20.100000000000001" customHeight="1" thickBot="1" x14ac:dyDescent="0.25">
      <c r="B53" s="4" t="s">
        <v>239</v>
      </c>
      <c r="C53" s="19">
        <v>13</v>
      </c>
      <c r="D53" s="19">
        <v>0</v>
      </c>
      <c r="E53" s="19">
        <v>1</v>
      </c>
      <c r="F53" s="19">
        <v>14</v>
      </c>
      <c r="G53" s="19">
        <v>3</v>
      </c>
      <c r="H53" s="19">
        <v>0</v>
      </c>
      <c r="I53" s="19">
        <v>0</v>
      </c>
      <c r="J53" s="19">
        <v>3</v>
      </c>
      <c r="K53" s="19">
        <v>10</v>
      </c>
      <c r="L53" s="19">
        <v>0</v>
      </c>
      <c r="M53" s="19">
        <v>1</v>
      </c>
      <c r="N53" s="19">
        <v>11</v>
      </c>
      <c r="O53" s="19">
        <v>0</v>
      </c>
      <c r="P53" s="19">
        <v>0</v>
      </c>
      <c r="Q53" s="19">
        <v>0</v>
      </c>
      <c r="R53" s="19">
        <v>0</v>
      </c>
      <c r="S53" s="19">
        <v>2</v>
      </c>
      <c r="T53" s="19">
        <v>0</v>
      </c>
      <c r="U53" s="19">
        <v>0</v>
      </c>
      <c r="V53" s="19">
        <v>0</v>
      </c>
      <c r="W53" s="19">
        <v>2</v>
      </c>
    </row>
    <row r="54" spans="2:23" ht="20.100000000000001" customHeight="1" thickBot="1" x14ac:dyDescent="0.25">
      <c r="B54" s="4" t="s">
        <v>240</v>
      </c>
      <c r="C54" s="19">
        <v>15</v>
      </c>
      <c r="D54" s="19">
        <v>2</v>
      </c>
      <c r="E54" s="19">
        <v>1</v>
      </c>
      <c r="F54" s="19">
        <v>18</v>
      </c>
      <c r="G54" s="19">
        <v>6</v>
      </c>
      <c r="H54" s="19">
        <v>0</v>
      </c>
      <c r="I54" s="19">
        <v>0</v>
      </c>
      <c r="J54" s="19">
        <v>6</v>
      </c>
      <c r="K54" s="19">
        <v>9</v>
      </c>
      <c r="L54" s="19">
        <v>2</v>
      </c>
      <c r="M54" s="19">
        <v>1</v>
      </c>
      <c r="N54" s="19">
        <v>12</v>
      </c>
      <c r="O54" s="19">
        <v>0</v>
      </c>
      <c r="P54" s="19">
        <v>0</v>
      </c>
      <c r="Q54" s="19">
        <v>0</v>
      </c>
      <c r="R54" s="19">
        <v>0</v>
      </c>
      <c r="S54" s="19">
        <v>29</v>
      </c>
      <c r="T54" s="19">
        <v>11</v>
      </c>
      <c r="U54" s="19">
        <v>5</v>
      </c>
      <c r="V54" s="19">
        <v>0</v>
      </c>
      <c r="W54" s="19">
        <v>45</v>
      </c>
    </row>
    <row r="55" spans="2:23" ht="20.100000000000001" customHeight="1" thickBot="1" x14ac:dyDescent="0.25">
      <c r="B55" s="4" t="s">
        <v>241</v>
      </c>
      <c r="C55" s="19">
        <v>104</v>
      </c>
      <c r="D55" s="19">
        <v>7</v>
      </c>
      <c r="E55" s="19">
        <v>19</v>
      </c>
      <c r="F55" s="19">
        <v>130</v>
      </c>
      <c r="G55" s="19">
        <v>25</v>
      </c>
      <c r="H55" s="19">
        <v>2</v>
      </c>
      <c r="I55" s="19">
        <v>0</v>
      </c>
      <c r="J55" s="19">
        <v>27</v>
      </c>
      <c r="K55" s="19">
        <v>79</v>
      </c>
      <c r="L55" s="19">
        <v>5</v>
      </c>
      <c r="M55" s="19">
        <v>19</v>
      </c>
      <c r="N55" s="19">
        <v>103</v>
      </c>
      <c r="O55" s="19">
        <v>0</v>
      </c>
      <c r="P55" s="19">
        <v>0</v>
      </c>
      <c r="Q55" s="19">
        <v>0</v>
      </c>
      <c r="R55" s="19">
        <v>0</v>
      </c>
      <c r="S55" s="19">
        <v>418</v>
      </c>
      <c r="T55" s="19">
        <v>65</v>
      </c>
      <c r="U55" s="19">
        <v>43</v>
      </c>
      <c r="V55" s="19">
        <v>39</v>
      </c>
      <c r="W55" s="19">
        <v>565</v>
      </c>
    </row>
    <row r="56" spans="2:23" ht="20.100000000000001" customHeight="1" thickBot="1" x14ac:dyDescent="0.25">
      <c r="B56" s="4" t="s">
        <v>242</v>
      </c>
      <c r="C56" s="19">
        <v>81</v>
      </c>
      <c r="D56" s="19">
        <v>0</v>
      </c>
      <c r="E56" s="19">
        <v>1</v>
      </c>
      <c r="F56" s="19">
        <v>82</v>
      </c>
      <c r="G56" s="19">
        <v>51</v>
      </c>
      <c r="H56" s="19">
        <v>0</v>
      </c>
      <c r="I56" s="19">
        <v>1</v>
      </c>
      <c r="J56" s="19">
        <v>52</v>
      </c>
      <c r="K56" s="19">
        <v>30</v>
      </c>
      <c r="L56" s="19">
        <v>0</v>
      </c>
      <c r="M56" s="19">
        <v>0</v>
      </c>
      <c r="N56" s="19">
        <v>30</v>
      </c>
      <c r="O56" s="19">
        <v>0</v>
      </c>
      <c r="P56" s="19">
        <v>0</v>
      </c>
      <c r="Q56" s="19">
        <v>0</v>
      </c>
      <c r="R56" s="19">
        <v>0</v>
      </c>
      <c r="S56" s="19">
        <v>94</v>
      </c>
      <c r="T56" s="19">
        <v>4</v>
      </c>
      <c r="U56" s="19">
        <v>15</v>
      </c>
      <c r="V56" s="19">
        <v>10</v>
      </c>
      <c r="W56" s="19">
        <v>123</v>
      </c>
    </row>
    <row r="57" spans="2:23" ht="20.100000000000001" customHeight="1" thickBot="1" x14ac:dyDescent="0.25">
      <c r="B57" s="4" t="s">
        <v>243</v>
      </c>
      <c r="C57" s="19">
        <v>12</v>
      </c>
      <c r="D57" s="19">
        <v>1</v>
      </c>
      <c r="E57" s="19">
        <v>0</v>
      </c>
      <c r="F57" s="19">
        <v>13</v>
      </c>
      <c r="G57" s="19">
        <v>5</v>
      </c>
      <c r="H57" s="19">
        <v>0</v>
      </c>
      <c r="I57" s="19">
        <v>0</v>
      </c>
      <c r="J57" s="19">
        <v>5</v>
      </c>
      <c r="K57" s="19">
        <v>7</v>
      </c>
      <c r="L57" s="19">
        <v>1</v>
      </c>
      <c r="M57" s="19">
        <v>0</v>
      </c>
      <c r="N57" s="19">
        <v>8</v>
      </c>
      <c r="O57" s="19">
        <v>0</v>
      </c>
      <c r="P57" s="19">
        <v>0</v>
      </c>
      <c r="Q57" s="19">
        <v>0</v>
      </c>
      <c r="R57" s="19">
        <v>0</v>
      </c>
      <c r="S57" s="19">
        <v>37</v>
      </c>
      <c r="T57" s="19">
        <v>2</v>
      </c>
      <c r="U57" s="19">
        <v>0</v>
      </c>
      <c r="V57" s="19">
        <v>4</v>
      </c>
      <c r="W57" s="19">
        <v>43</v>
      </c>
    </row>
    <row r="58" spans="2:23" ht="20.100000000000001" customHeight="1" thickBot="1" x14ac:dyDescent="0.25">
      <c r="B58" s="4" t="s">
        <v>244</v>
      </c>
      <c r="C58" s="19">
        <v>1</v>
      </c>
      <c r="D58" s="19">
        <v>0</v>
      </c>
      <c r="E58" s="19">
        <v>0</v>
      </c>
      <c r="F58" s="19">
        <v>1</v>
      </c>
      <c r="G58" s="19">
        <v>0</v>
      </c>
      <c r="H58" s="19">
        <v>0</v>
      </c>
      <c r="I58" s="19">
        <v>0</v>
      </c>
      <c r="J58" s="19">
        <v>0</v>
      </c>
      <c r="K58" s="19">
        <v>1</v>
      </c>
      <c r="L58" s="19">
        <v>0</v>
      </c>
      <c r="M58" s="19">
        <v>0</v>
      </c>
      <c r="N58" s="19">
        <v>1</v>
      </c>
      <c r="O58" s="19">
        <v>0</v>
      </c>
      <c r="P58" s="19">
        <v>0</v>
      </c>
      <c r="Q58" s="19">
        <v>0</v>
      </c>
      <c r="R58" s="19">
        <v>0</v>
      </c>
      <c r="S58" s="19">
        <v>25</v>
      </c>
      <c r="T58" s="19">
        <v>0</v>
      </c>
      <c r="U58" s="19">
        <v>4</v>
      </c>
      <c r="V58" s="19">
        <v>1</v>
      </c>
      <c r="W58" s="19">
        <v>30</v>
      </c>
    </row>
    <row r="59" spans="2:23" ht="20.100000000000001" customHeight="1" thickBot="1" x14ac:dyDescent="0.25">
      <c r="B59" s="4" t="s">
        <v>270</v>
      </c>
      <c r="C59" s="19">
        <v>13</v>
      </c>
      <c r="D59" s="19">
        <v>0</v>
      </c>
      <c r="E59" s="19">
        <v>0</v>
      </c>
      <c r="F59" s="19">
        <v>13</v>
      </c>
      <c r="G59" s="19">
        <v>5</v>
      </c>
      <c r="H59" s="19">
        <v>0</v>
      </c>
      <c r="I59" s="19">
        <v>0</v>
      </c>
      <c r="J59" s="19">
        <v>5</v>
      </c>
      <c r="K59" s="19">
        <v>8</v>
      </c>
      <c r="L59" s="19">
        <v>0</v>
      </c>
      <c r="M59" s="19">
        <v>0</v>
      </c>
      <c r="N59" s="19">
        <v>8</v>
      </c>
      <c r="O59" s="19">
        <v>0</v>
      </c>
      <c r="P59" s="19">
        <v>0</v>
      </c>
      <c r="Q59" s="19">
        <v>0</v>
      </c>
      <c r="R59" s="19">
        <v>0</v>
      </c>
      <c r="S59" s="19">
        <v>91</v>
      </c>
      <c r="T59" s="19">
        <v>8</v>
      </c>
      <c r="U59" s="19">
        <v>3</v>
      </c>
      <c r="V59" s="19">
        <v>5</v>
      </c>
      <c r="W59" s="19">
        <v>107</v>
      </c>
    </row>
    <row r="60" spans="2:23" ht="20.100000000000001" customHeight="1" thickBot="1" x14ac:dyDescent="0.25">
      <c r="B60" s="4" t="s">
        <v>246</v>
      </c>
      <c r="C60" s="19">
        <v>35</v>
      </c>
      <c r="D60" s="19">
        <v>2</v>
      </c>
      <c r="E60" s="19">
        <v>3</v>
      </c>
      <c r="F60" s="19">
        <v>40</v>
      </c>
      <c r="G60" s="19">
        <v>25</v>
      </c>
      <c r="H60" s="19">
        <v>0</v>
      </c>
      <c r="I60" s="19">
        <v>1</v>
      </c>
      <c r="J60" s="19">
        <v>26</v>
      </c>
      <c r="K60" s="19">
        <v>10</v>
      </c>
      <c r="L60" s="19">
        <v>2</v>
      </c>
      <c r="M60" s="19">
        <v>2</v>
      </c>
      <c r="N60" s="19">
        <v>14</v>
      </c>
      <c r="O60" s="19">
        <v>0</v>
      </c>
      <c r="P60" s="19">
        <v>0</v>
      </c>
      <c r="Q60" s="19">
        <v>0</v>
      </c>
      <c r="R60" s="19">
        <v>0</v>
      </c>
      <c r="S60" s="19">
        <v>31</v>
      </c>
      <c r="T60" s="19">
        <v>9</v>
      </c>
      <c r="U60" s="19">
        <v>7</v>
      </c>
      <c r="V60" s="19">
        <v>1</v>
      </c>
      <c r="W60" s="19">
        <v>48</v>
      </c>
    </row>
    <row r="61" spans="2:23" ht="20.100000000000001" customHeight="1" thickBot="1" x14ac:dyDescent="0.25">
      <c r="B61" s="4" t="s">
        <v>247</v>
      </c>
      <c r="C61" s="19">
        <v>7</v>
      </c>
      <c r="D61" s="19">
        <v>0</v>
      </c>
      <c r="E61" s="19">
        <v>0</v>
      </c>
      <c r="F61" s="19">
        <v>7</v>
      </c>
      <c r="G61" s="19">
        <v>6</v>
      </c>
      <c r="H61" s="19">
        <v>0</v>
      </c>
      <c r="I61" s="19">
        <v>0</v>
      </c>
      <c r="J61" s="19">
        <v>6</v>
      </c>
      <c r="K61" s="19">
        <v>1</v>
      </c>
      <c r="L61" s="19">
        <v>0</v>
      </c>
      <c r="M61" s="19">
        <v>0</v>
      </c>
      <c r="N61" s="19">
        <v>1</v>
      </c>
      <c r="O61" s="19">
        <v>0</v>
      </c>
      <c r="P61" s="19">
        <v>0</v>
      </c>
      <c r="Q61" s="19">
        <v>0</v>
      </c>
      <c r="R61" s="19">
        <v>0</v>
      </c>
      <c r="S61" s="19">
        <v>19</v>
      </c>
      <c r="T61" s="19">
        <v>0</v>
      </c>
      <c r="U61" s="19">
        <v>0</v>
      </c>
      <c r="V61" s="19">
        <v>0</v>
      </c>
      <c r="W61" s="19">
        <v>19</v>
      </c>
    </row>
    <row r="62" spans="2:23" ht="20.100000000000001" customHeight="1" thickBot="1" x14ac:dyDescent="0.25">
      <c r="B62" s="7" t="s">
        <v>22</v>
      </c>
      <c r="C62" s="9">
        <f>SUM(C12:C61)</f>
        <v>1660</v>
      </c>
      <c r="D62" s="9">
        <f t="shared" ref="D62:W62" si="0">SUM(D12:D61)</f>
        <v>85</v>
      </c>
      <c r="E62" s="9">
        <f t="shared" si="0"/>
        <v>150</v>
      </c>
      <c r="F62" s="9">
        <f t="shared" si="0"/>
        <v>1895</v>
      </c>
      <c r="G62" s="9">
        <f t="shared" si="0"/>
        <v>866</v>
      </c>
      <c r="H62" s="9">
        <f t="shared" si="0"/>
        <v>11</v>
      </c>
      <c r="I62" s="9">
        <f t="shared" si="0"/>
        <v>28</v>
      </c>
      <c r="J62" s="9">
        <f t="shared" si="0"/>
        <v>905</v>
      </c>
      <c r="K62" s="9">
        <f t="shared" si="0"/>
        <v>794</v>
      </c>
      <c r="L62" s="9">
        <f t="shared" si="0"/>
        <v>73</v>
      </c>
      <c r="M62" s="9">
        <f t="shared" si="0"/>
        <v>122</v>
      </c>
      <c r="N62" s="9">
        <f t="shared" si="0"/>
        <v>989</v>
      </c>
      <c r="O62" s="9">
        <f t="shared" si="0"/>
        <v>0</v>
      </c>
      <c r="P62" s="9">
        <f t="shared" si="0"/>
        <v>1</v>
      </c>
      <c r="Q62" s="9">
        <f t="shared" si="0"/>
        <v>0</v>
      </c>
      <c r="R62" s="9">
        <f t="shared" si="0"/>
        <v>1</v>
      </c>
      <c r="S62" s="9">
        <f t="shared" si="0"/>
        <v>2815</v>
      </c>
      <c r="T62" s="9">
        <f t="shared" si="0"/>
        <v>548</v>
      </c>
      <c r="U62" s="9">
        <f t="shared" si="0"/>
        <v>433</v>
      </c>
      <c r="V62" s="9">
        <f t="shared" si="0"/>
        <v>341</v>
      </c>
      <c r="W62" s="9">
        <f t="shared" si="0"/>
        <v>4137</v>
      </c>
    </row>
    <row r="64" spans="2:23" x14ac:dyDescent="0.2">
      <c r="C64" s="49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45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76" t="s">
        <v>262</v>
      </c>
      <c r="D9" s="73"/>
      <c r="E9" s="73"/>
      <c r="F9" s="73"/>
      <c r="G9" s="79"/>
      <c r="H9" s="76" t="s">
        <v>263</v>
      </c>
      <c r="I9" s="73"/>
      <c r="J9" s="73"/>
      <c r="K9" s="73"/>
      <c r="L9" s="79"/>
      <c r="M9" s="76" t="s">
        <v>35</v>
      </c>
      <c r="N9" s="73"/>
      <c r="O9" s="73"/>
      <c r="P9" s="73"/>
      <c r="Q9" s="79"/>
    </row>
    <row r="10" spans="2:17" ht="28.5" customHeight="1" thickBot="1" x14ac:dyDescent="0.25">
      <c r="B10" s="11"/>
      <c r="C10" s="85" t="s">
        <v>108</v>
      </c>
      <c r="D10" s="86"/>
      <c r="E10" s="87" t="s">
        <v>109</v>
      </c>
      <c r="F10" s="87"/>
      <c r="G10" s="14" t="s">
        <v>35</v>
      </c>
      <c r="H10" s="87" t="s">
        <v>110</v>
      </c>
      <c r="I10" s="87"/>
      <c r="J10" s="84" t="s">
        <v>109</v>
      </c>
      <c r="K10" s="84"/>
      <c r="L10" s="14" t="s">
        <v>35</v>
      </c>
      <c r="M10" s="87" t="s">
        <v>108</v>
      </c>
      <c r="N10" s="87"/>
      <c r="O10" s="84" t="s">
        <v>109</v>
      </c>
      <c r="P10" s="84"/>
      <c r="Q10" s="14" t="s">
        <v>35</v>
      </c>
    </row>
    <row r="11" spans="2:17" ht="20.100000000000001" customHeight="1" thickBot="1" x14ac:dyDescent="0.25">
      <c r="B11" s="3" t="s">
        <v>198</v>
      </c>
      <c r="C11" s="18">
        <v>0</v>
      </c>
      <c r="D11" s="18">
        <v>1</v>
      </c>
      <c r="E11" s="18">
        <v>124</v>
      </c>
      <c r="F11" s="18">
        <v>58</v>
      </c>
      <c r="G11" s="18">
        <v>183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8">
        <v>0</v>
      </c>
      <c r="N11" s="18">
        <v>1</v>
      </c>
      <c r="O11" s="18">
        <v>124</v>
      </c>
      <c r="P11" s="18">
        <v>59</v>
      </c>
      <c r="Q11" s="18">
        <v>184</v>
      </c>
    </row>
    <row r="12" spans="2:17" ht="20.100000000000001" customHeight="1" thickBot="1" x14ac:dyDescent="0.25">
      <c r="B12" s="4" t="s">
        <v>199</v>
      </c>
      <c r="C12" s="19">
        <v>0</v>
      </c>
      <c r="D12" s="19">
        <v>0</v>
      </c>
      <c r="E12" s="19">
        <v>115</v>
      </c>
      <c r="F12" s="19">
        <v>78</v>
      </c>
      <c r="G12" s="19">
        <v>193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115</v>
      </c>
      <c r="P12" s="19">
        <v>78</v>
      </c>
      <c r="Q12" s="19">
        <v>193</v>
      </c>
    </row>
    <row r="13" spans="2:17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65</v>
      </c>
      <c r="F13" s="19">
        <v>37</v>
      </c>
      <c r="G13" s="19">
        <v>102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65</v>
      </c>
      <c r="P13" s="19">
        <v>37</v>
      </c>
      <c r="Q13" s="19">
        <v>102</v>
      </c>
    </row>
    <row r="14" spans="2:17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69</v>
      </c>
      <c r="F14" s="19">
        <v>101</v>
      </c>
      <c r="G14" s="19">
        <v>170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69</v>
      </c>
      <c r="P14" s="19">
        <v>101</v>
      </c>
      <c r="Q14" s="19">
        <v>170</v>
      </c>
    </row>
    <row r="15" spans="2:17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34</v>
      </c>
      <c r="F15" s="19">
        <v>90</v>
      </c>
      <c r="G15" s="19">
        <v>124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34</v>
      </c>
      <c r="P15" s="19">
        <v>90</v>
      </c>
      <c r="Q15" s="19">
        <v>124</v>
      </c>
    </row>
    <row r="16" spans="2:17" ht="20.100000000000001" customHeight="1" thickBot="1" x14ac:dyDescent="0.25">
      <c r="B16" s="4" t="s">
        <v>203</v>
      </c>
      <c r="C16" s="19">
        <v>2</v>
      </c>
      <c r="D16" s="19">
        <v>1</v>
      </c>
      <c r="E16" s="19">
        <v>18</v>
      </c>
      <c r="F16" s="19">
        <v>48</v>
      </c>
      <c r="G16" s="19">
        <v>69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1</v>
      </c>
      <c r="O16" s="19">
        <v>18</v>
      </c>
      <c r="P16" s="19">
        <v>48</v>
      </c>
      <c r="Q16" s="19">
        <v>69</v>
      </c>
    </row>
    <row r="17" spans="2:17" ht="20.100000000000001" customHeight="1" thickBot="1" x14ac:dyDescent="0.25">
      <c r="B17" s="4" t="s">
        <v>204</v>
      </c>
      <c r="C17" s="19">
        <v>10</v>
      </c>
      <c r="D17" s="19">
        <v>1</v>
      </c>
      <c r="E17" s="19">
        <v>240</v>
      </c>
      <c r="F17" s="19">
        <v>133</v>
      </c>
      <c r="G17" s="19">
        <v>384</v>
      </c>
      <c r="H17" s="19">
        <v>0</v>
      </c>
      <c r="I17" s="19">
        <v>0</v>
      </c>
      <c r="J17" s="19">
        <v>0</v>
      </c>
      <c r="K17" s="19">
        <v>1</v>
      </c>
      <c r="L17" s="19">
        <v>1</v>
      </c>
      <c r="M17" s="19">
        <v>10</v>
      </c>
      <c r="N17" s="19">
        <v>1</v>
      </c>
      <c r="O17" s="19">
        <v>240</v>
      </c>
      <c r="P17" s="19">
        <v>134</v>
      </c>
      <c r="Q17" s="19">
        <v>385</v>
      </c>
    </row>
    <row r="18" spans="2:17" ht="20.100000000000001" customHeight="1" thickBot="1" x14ac:dyDescent="0.25">
      <c r="B18" s="4" t="s">
        <v>205</v>
      </c>
      <c r="C18" s="19">
        <v>1</v>
      </c>
      <c r="D18" s="19">
        <v>1</v>
      </c>
      <c r="E18" s="19">
        <v>107</v>
      </c>
      <c r="F18" s="19">
        <v>190</v>
      </c>
      <c r="G18" s="19">
        <v>299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1</v>
      </c>
      <c r="N18" s="19">
        <v>1</v>
      </c>
      <c r="O18" s="19">
        <v>107</v>
      </c>
      <c r="P18" s="19">
        <v>191</v>
      </c>
      <c r="Q18" s="19">
        <v>300</v>
      </c>
    </row>
    <row r="19" spans="2:17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15</v>
      </c>
      <c r="F19" s="19">
        <v>8</v>
      </c>
      <c r="G19" s="19">
        <v>23</v>
      </c>
      <c r="H19" s="19">
        <v>0</v>
      </c>
      <c r="I19" s="19">
        <v>1</v>
      </c>
      <c r="J19" s="19">
        <v>0</v>
      </c>
      <c r="K19" s="19">
        <v>1</v>
      </c>
      <c r="L19" s="19">
        <v>2</v>
      </c>
      <c r="M19" s="19">
        <v>0</v>
      </c>
      <c r="N19" s="19">
        <v>1</v>
      </c>
      <c r="O19" s="19">
        <v>15</v>
      </c>
      <c r="P19" s="19">
        <v>9</v>
      </c>
      <c r="Q19" s="19">
        <v>25</v>
      </c>
    </row>
    <row r="20" spans="2:17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3</v>
      </c>
      <c r="F20" s="19">
        <v>4</v>
      </c>
      <c r="G20" s="19">
        <v>7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3</v>
      </c>
      <c r="P20" s="19">
        <v>4</v>
      </c>
      <c r="Q20" s="19">
        <v>7</v>
      </c>
    </row>
    <row r="21" spans="2:17" ht="20.100000000000001" customHeight="1" thickBot="1" x14ac:dyDescent="0.25">
      <c r="B21" s="4" t="s">
        <v>208</v>
      </c>
      <c r="C21" s="19">
        <v>2</v>
      </c>
      <c r="D21" s="19">
        <v>0</v>
      </c>
      <c r="E21" s="19">
        <v>45</v>
      </c>
      <c r="F21" s="19">
        <v>82</v>
      </c>
      <c r="G21" s="19">
        <v>129</v>
      </c>
      <c r="H21" s="19">
        <v>0</v>
      </c>
      <c r="I21" s="19">
        <v>1</v>
      </c>
      <c r="J21" s="19">
        <v>0</v>
      </c>
      <c r="K21" s="19">
        <v>1</v>
      </c>
      <c r="L21" s="19">
        <v>2</v>
      </c>
      <c r="M21" s="19">
        <v>2</v>
      </c>
      <c r="N21" s="19">
        <v>1</v>
      </c>
      <c r="O21" s="19">
        <v>45</v>
      </c>
      <c r="P21" s="19">
        <v>83</v>
      </c>
      <c r="Q21" s="19">
        <v>131</v>
      </c>
    </row>
    <row r="22" spans="2:17" ht="20.100000000000001" customHeight="1" thickBot="1" x14ac:dyDescent="0.25">
      <c r="B22" s="4" t="s">
        <v>209</v>
      </c>
      <c r="C22" s="19">
        <v>2</v>
      </c>
      <c r="D22" s="19">
        <v>7</v>
      </c>
      <c r="E22" s="19">
        <v>97</v>
      </c>
      <c r="F22" s="19">
        <v>84</v>
      </c>
      <c r="G22" s="19">
        <v>190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</v>
      </c>
      <c r="N22" s="19">
        <v>7</v>
      </c>
      <c r="O22" s="19">
        <v>97</v>
      </c>
      <c r="P22" s="19">
        <v>84</v>
      </c>
      <c r="Q22" s="19">
        <v>190</v>
      </c>
    </row>
    <row r="23" spans="2:17" ht="20.100000000000001" customHeight="1" thickBot="1" x14ac:dyDescent="0.25">
      <c r="B23" s="4" t="s">
        <v>210</v>
      </c>
      <c r="C23" s="19">
        <v>1</v>
      </c>
      <c r="D23" s="19">
        <v>6</v>
      </c>
      <c r="E23" s="19">
        <v>91</v>
      </c>
      <c r="F23" s="19">
        <v>196</v>
      </c>
      <c r="G23" s="19">
        <v>294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6</v>
      </c>
      <c r="O23" s="19">
        <v>91</v>
      </c>
      <c r="P23" s="19">
        <v>196</v>
      </c>
      <c r="Q23" s="19">
        <v>294</v>
      </c>
    </row>
    <row r="24" spans="2:17" ht="20.100000000000001" customHeight="1" thickBot="1" x14ac:dyDescent="0.25">
      <c r="B24" s="4" t="s">
        <v>211</v>
      </c>
      <c r="C24" s="19">
        <v>1</v>
      </c>
      <c r="D24" s="19">
        <v>2</v>
      </c>
      <c r="E24" s="19">
        <v>25</v>
      </c>
      <c r="F24" s="19">
        <v>37</v>
      </c>
      <c r="G24" s="19">
        <v>65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1</v>
      </c>
      <c r="N24" s="19">
        <v>2</v>
      </c>
      <c r="O24" s="19">
        <v>25</v>
      </c>
      <c r="P24" s="19">
        <v>37</v>
      </c>
      <c r="Q24" s="19">
        <v>65</v>
      </c>
    </row>
    <row r="25" spans="2:17" ht="20.100000000000001" customHeight="1" thickBot="1" x14ac:dyDescent="0.25">
      <c r="B25" s="4" t="s">
        <v>212</v>
      </c>
      <c r="C25" s="19">
        <v>3</v>
      </c>
      <c r="D25" s="19">
        <v>0</v>
      </c>
      <c r="E25" s="19">
        <v>49</v>
      </c>
      <c r="F25" s="19">
        <v>36</v>
      </c>
      <c r="G25" s="19">
        <v>88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3</v>
      </c>
      <c r="N25" s="19">
        <v>0</v>
      </c>
      <c r="O25" s="19">
        <v>49</v>
      </c>
      <c r="P25" s="19">
        <v>36</v>
      </c>
      <c r="Q25" s="19">
        <v>88</v>
      </c>
    </row>
    <row r="26" spans="2:17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24</v>
      </c>
      <c r="F26" s="27">
        <v>23</v>
      </c>
      <c r="G26" s="27">
        <v>47</v>
      </c>
      <c r="H26" s="27">
        <v>0</v>
      </c>
      <c r="I26" s="27">
        <v>0</v>
      </c>
      <c r="J26" s="27">
        <v>0</v>
      </c>
      <c r="K26" s="27">
        <v>5</v>
      </c>
      <c r="L26" s="27">
        <v>5</v>
      </c>
      <c r="M26" s="27">
        <v>0</v>
      </c>
      <c r="N26" s="27">
        <v>0</v>
      </c>
      <c r="O26" s="27">
        <v>24</v>
      </c>
      <c r="P26" s="27">
        <v>28</v>
      </c>
      <c r="Q26" s="27">
        <v>52</v>
      </c>
    </row>
    <row r="27" spans="2:17" ht="20.100000000000001" customHeight="1" thickBot="1" x14ac:dyDescent="0.25">
      <c r="B27" s="6" t="s">
        <v>214</v>
      </c>
      <c r="C27" s="29">
        <v>0</v>
      </c>
      <c r="D27" s="29">
        <v>5</v>
      </c>
      <c r="E27" s="29">
        <v>0</v>
      </c>
      <c r="F27" s="29">
        <v>10</v>
      </c>
      <c r="G27" s="29">
        <v>15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5</v>
      </c>
      <c r="O27" s="29">
        <v>0</v>
      </c>
      <c r="P27" s="29">
        <v>10</v>
      </c>
      <c r="Q27" s="29">
        <v>15</v>
      </c>
    </row>
    <row r="28" spans="2:17" ht="20.100000000000001" customHeight="1" thickBot="1" x14ac:dyDescent="0.25">
      <c r="B28" s="4" t="s">
        <v>215</v>
      </c>
      <c r="C28" s="29">
        <v>1</v>
      </c>
      <c r="D28" s="29">
        <v>0</v>
      </c>
      <c r="E28" s="29">
        <v>14</v>
      </c>
      <c r="F28" s="29">
        <v>13</v>
      </c>
      <c r="G28" s="29">
        <v>28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1</v>
      </c>
      <c r="N28" s="29">
        <v>0</v>
      </c>
      <c r="O28" s="29">
        <v>14</v>
      </c>
      <c r="P28" s="29">
        <v>13</v>
      </c>
      <c r="Q28" s="29">
        <v>28</v>
      </c>
    </row>
    <row r="29" spans="2:17" ht="20.100000000000001" customHeight="1" thickBot="1" x14ac:dyDescent="0.25">
      <c r="B29" s="4" t="s">
        <v>216</v>
      </c>
      <c r="C29" s="28">
        <v>0</v>
      </c>
      <c r="D29" s="28">
        <v>1</v>
      </c>
      <c r="E29" s="28">
        <v>0</v>
      </c>
      <c r="F29" s="28">
        <v>72</v>
      </c>
      <c r="G29" s="28">
        <v>73</v>
      </c>
      <c r="H29" s="28">
        <v>0</v>
      </c>
      <c r="I29" s="28">
        <v>1</v>
      </c>
      <c r="J29" s="28">
        <v>0</v>
      </c>
      <c r="K29" s="28">
        <v>0</v>
      </c>
      <c r="L29" s="28">
        <v>1</v>
      </c>
      <c r="M29" s="28">
        <v>0</v>
      </c>
      <c r="N29" s="28">
        <v>2</v>
      </c>
      <c r="O29" s="28">
        <v>0</v>
      </c>
      <c r="P29" s="28">
        <v>72</v>
      </c>
      <c r="Q29" s="28">
        <v>74</v>
      </c>
    </row>
    <row r="30" spans="2:17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5</v>
      </c>
      <c r="G30" s="19">
        <v>5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5</v>
      </c>
      <c r="Q30" s="19">
        <v>5</v>
      </c>
    </row>
    <row r="31" spans="2:17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2</v>
      </c>
      <c r="F31" s="19">
        <v>40</v>
      </c>
      <c r="G31" s="19">
        <v>42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2</v>
      </c>
      <c r="P31" s="19">
        <v>40</v>
      </c>
      <c r="Q31" s="19">
        <v>42</v>
      </c>
    </row>
    <row r="32" spans="2:17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3</v>
      </c>
      <c r="F32" s="19">
        <v>16</v>
      </c>
      <c r="G32" s="19">
        <v>19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3</v>
      </c>
      <c r="P32" s="19">
        <v>16</v>
      </c>
      <c r="Q32" s="19">
        <v>19</v>
      </c>
    </row>
    <row r="33" spans="2:17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12</v>
      </c>
      <c r="F33" s="19">
        <v>8</v>
      </c>
      <c r="G33" s="19">
        <v>20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12</v>
      </c>
      <c r="P33" s="19">
        <v>8</v>
      </c>
      <c r="Q33" s="19">
        <v>20</v>
      </c>
    </row>
    <row r="34" spans="2:17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73</v>
      </c>
      <c r="F34" s="19">
        <v>20</v>
      </c>
      <c r="G34" s="19">
        <v>93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73</v>
      </c>
      <c r="P34" s="19">
        <v>20</v>
      </c>
      <c r="Q34" s="19">
        <v>93</v>
      </c>
    </row>
    <row r="35" spans="2:17" ht="20.100000000000001" customHeight="1" thickBot="1" x14ac:dyDescent="0.25">
      <c r="B35" s="4" t="s">
        <v>222</v>
      </c>
      <c r="C35" s="19">
        <v>0</v>
      </c>
      <c r="D35" s="19">
        <v>1</v>
      </c>
      <c r="E35" s="19">
        <v>1</v>
      </c>
      <c r="F35" s="19">
        <v>5</v>
      </c>
      <c r="G35" s="19">
        <v>7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</v>
      </c>
      <c r="O35" s="19">
        <v>1</v>
      </c>
      <c r="P35" s="19">
        <v>5</v>
      </c>
      <c r="Q35" s="19">
        <v>7</v>
      </c>
    </row>
    <row r="36" spans="2:17" ht="20.100000000000001" customHeight="1" thickBot="1" x14ac:dyDescent="0.25">
      <c r="B36" s="4" t="s">
        <v>223</v>
      </c>
      <c r="C36" s="19">
        <v>2</v>
      </c>
      <c r="D36" s="19">
        <v>1</v>
      </c>
      <c r="E36" s="19">
        <v>35</v>
      </c>
      <c r="F36" s="19">
        <v>39</v>
      </c>
      <c r="G36" s="19">
        <v>77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</v>
      </c>
      <c r="N36" s="19">
        <v>1</v>
      </c>
      <c r="O36" s="19">
        <v>35</v>
      </c>
      <c r="P36" s="19">
        <v>39</v>
      </c>
      <c r="Q36" s="19">
        <v>77</v>
      </c>
    </row>
    <row r="37" spans="2:17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51</v>
      </c>
      <c r="F37" s="19">
        <v>24</v>
      </c>
      <c r="G37" s="19">
        <v>75</v>
      </c>
      <c r="H37" s="19">
        <v>0</v>
      </c>
      <c r="I37" s="19">
        <v>0</v>
      </c>
      <c r="J37" s="19">
        <v>0</v>
      </c>
      <c r="K37" s="19">
        <v>1</v>
      </c>
      <c r="L37" s="19">
        <v>1</v>
      </c>
      <c r="M37" s="19">
        <v>0</v>
      </c>
      <c r="N37" s="19">
        <v>0</v>
      </c>
      <c r="O37" s="19">
        <v>51</v>
      </c>
      <c r="P37" s="19">
        <v>25</v>
      </c>
      <c r="Q37" s="19">
        <v>76</v>
      </c>
    </row>
    <row r="38" spans="2:17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14</v>
      </c>
      <c r="F38" s="19">
        <v>27</v>
      </c>
      <c r="G38" s="19">
        <v>41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14</v>
      </c>
      <c r="P38" s="19">
        <v>27</v>
      </c>
      <c r="Q38" s="19">
        <v>41</v>
      </c>
    </row>
    <row r="39" spans="2:17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12</v>
      </c>
      <c r="F39" s="19">
        <v>13</v>
      </c>
      <c r="G39" s="19">
        <v>25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12</v>
      </c>
      <c r="P39" s="19">
        <v>13</v>
      </c>
      <c r="Q39" s="19">
        <v>25</v>
      </c>
    </row>
    <row r="40" spans="2:17" ht="20.100000000000001" customHeight="1" thickBot="1" x14ac:dyDescent="0.25">
      <c r="B40" s="4" t="s">
        <v>227</v>
      </c>
      <c r="C40" s="19">
        <v>0</v>
      </c>
      <c r="D40" s="19">
        <v>1</v>
      </c>
      <c r="E40" s="19">
        <v>80</v>
      </c>
      <c r="F40" s="19">
        <v>28</v>
      </c>
      <c r="G40" s="19">
        <v>109</v>
      </c>
      <c r="H40" s="19">
        <v>0</v>
      </c>
      <c r="I40" s="19">
        <v>0</v>
      </c>
      <c r="J40" s="19">
        <v>0</v>
      </c>
      <c r="K40" s="19">
        <v>1</v>
      </c>
      <c r="L40" s="19">
        <v>1</v>
      </c>
      <c r="M40" s="19">
        <v>0</v>
      </c>
      <c r="N40" s="19">
        <v>1</v>
      </c>
      <c r="O40" s="19">
        <v>80</v>
      </c>
      <c r="P40" s="19">
        <v>29</v>
      </c>
      <c r="Q40" s="19">
        <v>110</v>
      </c>
    </row>
    <row r="41" spans="2:17" ht="20.100000000000001" customHeight="1" thickBot="1" x14ac:dyDescent="0.25">
      <c r="B41" s="4" t="s">
        <v>228</v>
      </c>
      <c r="C41" s="19">
        <v>28</v>
      </c>
      <c r="D41" s="19">
        <v>21</v>
      </c>
      <c r="E41" s="19">
        <v>644</v>
      </c>
      <c r="F41" s="19">
        <v>507</v>
      </c>
      <c r="G41" s="19">
        <v>1200</v>
      </c>
      <c r="H41" s="19">
        <v>0</v>
      </c>
      <c r="I41" s="19">
        <v>0</v>
      </c>
      <c r="J41" s="19">
        <v>0</v>
      </c>
      <c r="K41" s="19">
        <v>5</v>
      </c>
      <c r="L41" s="19">
        <v>5</v>
      </c>
      <c r="M41" s="19">
        <v>28</v>
      </c>
      <c r="N41" s="19">
        <v>21</v>
      </c>
      <c r="O41" s="19">
        <v>644</v>
      </c>
      <c r="P41" s="19">
        <v>512</v>
      </c>
      <c r="Q41" s="19">
        <v>1205</v>
      </c>
    </row>
    <row r="42" spans="2:17" ht="20.100000000000001" customHeight="1" thickBot="1" x14ac:dyDescent="0.25">
      <c r="B42" s="4" t="s">
        <v>229</v>
      </c>
      <c r="C42" s="19">
        <v>0</v>
      </c>
      <c r="D42" s="19">
        <v>1</v>
      </c>
      <c r="E42" s="19">
        <v>140</v>
      </c>
      <c r="F42" s="19">
        <v>28</v>
      </c>
      <c r="G42" s="19">
        <v>169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</v>
      </c>
      <c r="O42" s="19">
        <v>140</v>
      </c>
      <c r="P42" s="19">
        <v>28</v>
      </c>
      <c r="Q42" s="19">
        <v>169</v>
      </c>
    </row>
    <row r="43" spans="2:17" ht="20.100000000000001" customHeight="1" thickBot="1" x14ac:dyDescent="0.25">
      <c r="B43" s="4" t="s">
        <v>230</v>
      </c>
      <c r="C43" s="19">
        <v>0</v>
      </c>
      <c r="D43" s="19">
        <v>2</v>
      </c>
      <c r="E43" s="19">
        <v>16</v>
      </c>
      <c r="F43" s="19">
        <v>33</v>
      </c>
      <c r="G43" s="19">
        <v>51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</v>
      </c>
      <c r="O43" s="19">
        <v>16</v>
      </c>
      <c r="P43" s="19">
        <v>33</v>
      </c>
      <c r="Q43" s="19">
        <v>51</v>
      </c>
    </row>
    <row r="44" spans="2:17" ht="20.100000000000001" customHeight="1" thickBot="1" x14ac:dyDescent="0.25">
      <c r="B44" s="4" t="s">
        <v>231</v>
      </c>
      <c r="C44" s="19">
        <v>2</v>
      </c>
      <c r="D44" s="19">
        <v>1</v>
      </c>
      <c r="E44" s="19">
        <v>120</v>
      </c>
      <c r="F44" s="19">
        <v>75</v>
      </c>
      <c r="G44" s="19">
        <v>198</v>
      </c>
      <c r="H44" s="19">
        <v>0</v>
      </c>
      <c r="I44" s="19">
        <v>0</v>
      </c>
      <c r="J44" s="19">
        <v>0</v>
      </c>
      <c r="K44" s="19">
        <v>4</v>
      </c>
      <c r="L44" s="19">
        <v>4</v>
      </c>
      <c r="M44" s="19">
        <v>2</v>
      </c>
      <c r="N44" s="19">
        <v>1</v>
      </c>
      <c r="O44" s="19">
        <v>120</v>
      </c>
      <c r="P44" s="19">
        <v>79</v>
      </c>
      <c r="Q44" s="19">
        <v>202</v>
      </c>
    </row>
    <row r="45" spans="2:17" ht="20.100000000000001" customHeight="1" thickBot="1" x14ac:dyDescent="0.25">
      <c r="B45" s="4" t="s">
        <v>232</v>
      </c>
      <c r="C45" s="19">
        <v>3</v>
      </c>
      <c r="D45" s="19">
        <v>3</v>
      </c>
      <c r="E45" s="19">
        <v>401</v>
      </c>
      <c r="F45" s="19">
        <v>189</v>
      </c>
      <c r="G45" s="19">
        <v>596</v>
      </c>
      <c r="H45" s="19">
        <v>0</v>
      </c>
      <c r="I45" s="19">
        <v>2</v>
      </c>
      <c r="J45" s="19">
        <v>0</v>
      </c>
      <c r="K45" s="19">
        <v>1</v>
      </c>
      <c r="L45" s="19">
        <v>3</v>
      </c>
      <c r="M45" s="19">
        <v>3</v>
      </c>
      <c r="N45" s="19">
        <v>5</v>
      </c>
      <c r="O45" s="19">
        <v>401</v>
      </c>
      <c r="P45" s="19">
        <v>190</v>
      </c>
      <c r="Q45" s="19">
        <v>599</v>
      </c>
    </row>
    <row r="46" spans="2:17" ht="20.100000000000001" customHeight="1" thickBot="1" x14ac:dyDescent="0.25">
      <c r="B46" s="4" t="s">
        <v>233</v>
      </c>
      <c r="C46" s="19">
        <v>2</v>
      </c>
      <c r="D46" s="19">
        <v>0</v>
      </c>
      <c r="E46" s="19">
        <v>109</v>
      </c>
      <c r="F46" s="19">
        <v>43</v>
      </c>
      <c r="G46" s="19">
        <v>154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</v>
      </c>
      <c r="N46" s="19">
        <v>0</v>
      </c>
      <c r="O46" s="19">
        <v>109</v>
      </c>
      <c r="P46" s="19">
        <v>43</v>
      </c>
      <c r="Q46" s="19">
        <v>154</v>
      </c>
    </row>
    <row r="47" spans="2:17" ht="20.100000000000001" customHeight="1" thickBot="1" x14ac:dyDescent="0.25">
      <c r="B47" s="4" t="s">
        <v>234</v>
      </c>
      <c r="C47" s="19">
        <v>1</v>
      </c>
      <c r="D47" s="19">
        <v>0</v>
      </c>
      <c r="E47" s="19">
        <v>110</v>
      </c>
      <c r="F47" s="19">
        <v>177</v>
      </c>
      <c r="G47" s="19">
        <v>288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</v>
      </c>
      <c r="N47" s="19">
        <v>0</v>
      </c>
      <c r="O47" s="19">
        <v>110</v>
      </c>
      <c r="P47" s="19">
        <v>177</v>
      </c>
      <c r="Q47" s="19">
        <v>288</v>
      </c>
    </row>
    <row r="48" spans="2:17" ht="20.100000000000001" customHeight="1" thickBot="1" x14ac:dyDescent="0.25">
      <c r="B48" s="4" t="s">
        <v>235</v>
      </c>
      <c r="C48" s="19">
        <v>0</v>
      </c>
      <c r="D48" s="19">
        <v>2</v>
      </c>
      <c r="E48" s="19">
        <v>14</v>
      </c>
      <c r="F48" s="19">
        <v>56</v>
      </c>
      <c r="G48" s="19">
        <v>72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</v>
      </c>
      <c r="O48" s="19">
        <v>14</v>
      </c>
      <c r="P48" s="19">
        <v>56</v>
      </c>
      <c r="Q48" s="19">
        <v>72</v>
      </c>
    </row>
    <row r="49" spans="2:17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60</v>
      </c>
      <c r="F49" s="19">
        <v>7</v>
      </c>
      <c r="G49" s="19">
        <v>67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60</v>
      </c>
      <c r="P49" s="19">
        <v>7</v>
      </c>
      <c r="Q49" s="19">
        <v>67</v>
      </c>
    </row>
    <row r="50" spans="2:17" ht="20.100000000000001" customHeight="1" thickBot="1" x14ac:dyDescent="0.25">
      <c r="B50" s="4" t="s">
        <v>237</v>
      </c>
      <c r="C50" s="19">
        <v>2</v>
      </c>
      <c r="D50" s="19">
        <v>2</v>
      </c>
      <c r="E50" s="19">
        <v>42</v>
      </c>
      <c r="F50" s="19">
        <v>86</v>
      </c>
      <c r="G50" s="19">
        <v>132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2</v>
      </c>
      <c r="N50" s="19">
        <v>2</v>
      </c>
      <c r="O50" s="19">
        <v>42</v>
      </c>
      <c r="P50" s="19">
        <v>86</v>
      </c>
      <c r="Q50" s="19">
        <v>132</v>
      </c>
    </row>
    <row r="51" spans="2:17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5</v>
      </c>
      <c r="F51" s="19">
        <v>29</v>
      </c>
      <c r="G51" s="19">
        <v>34</v>
      </c>
      <c r="H51" s="19">
        <v>0</v>
      </c>
      <c r="I51" s="19">
        <v>0</v>
      </c>
      <c r="J51" s="19">
        <v>0</v>
      </c>
      <c r="K51" s="19">
        <v>1</v>
      </c>
      <c r="L51" s="19">
        <v>1</v>
      </c>
      <c r="M51" s="19">
        <v>0</v>
      </c>
      <c r="N51" s="19">
        <v>0</v>
      </c>
      <c r="O51" s="19">
        <v>5</v>
      </c>
      <c r="P51" s="19">
        <v>30</v>
      </c>
      <c r="Q51" s="19">
        <v>35</v>
      </c>
    </row>
    <row r="52" spans="2:17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6</v>
      </c>
      <c r="F52" s="19">
        <v>41</v>
      </c>
      <c r="G52" s="19">
        <v>47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6</v>
      </c>
      <c r="P52" s="19">
        <v>41</v>
      </c>
      <c r="Q52" s="19">
        <v>47</v>
      </c>
    </row>
    <row r="53" spans="2:17" ht="20.100000000000001" customHeight="1" thickBot="1" x14ac:dyDescent="0.25">
      <c r="B53" s="4" t="s">
        <v>240</v>
      </c>
      <c r="C53" s="19">
        <v>0</v>
      </c>
      <c r="D53" s="19">
        <v>1</v>
      </c>
      <c r="E53" s="19">
        <v>33</v>
      </c>
      <c r="F53" s="19">
        <v>81</v>
      </c>
      <c r="G53" s="19">
        <v>115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</v>
      </c>
      <c r="O53" s="19">
        <v>33</v>
      </c>
      <c r="P53" s="19">
        <v>81</v>
      </c>
      <c r="Q53" s="19">
        <v>115</v>
      </c>
    </row>
    <row r="54" spans="2:17" ht="20.100000000000001" customHeight="1" thickBot="1" x14ac:dyDescent="0.25">
      <c r="B54" s="4" t="s">
        <v>241</v>
      </c>
      <c r="C54" s="19">
        <v>29</v>
      </c>
      <c r="D54" s="19">
        <v>15</v>
      </c>
      <c r="E54" s="19">
        <v>365</v>
      </c>
      <c r="F54" s="19">
        <v>719</v>
      </c>
      <c r="G54" s="19">
        <v>1128</v>
      </c>
      <c r="H54" s="19">
        <v>0</v>
      </c>
      <c r="I54" s="19">
        <v>1</v>
      </c>
      <c r="J54" s="19">
        <v>0</v>
      </c>
      <c r="K54" s="19">
        <v>5</v>
      </c>
      <c r="L54" s="19">
        <v>6</v>
      </c>
      <c r="M54" s="19">
        <v>29</v>
      </c>
      <c r="N54" s="19">
        <v>16</v>
      </c>
      <c r="O54" s="19">
        <v>365</v>
      </c>
      <c r="P54" s="19">
        <v>724</v>
      </c>
      <c r="Q54" s="19">
        <v>1134</v>
      </c>
    </row>
    <row r="55" spans="2:17" ht="20.100000000000001" customHeight="1" thickBot="1" x14ac:dyDescent="0.25">
      <c r="B55" s="4" t="s">
        <v>242</v>
      </c>
      <c r="C55" s="19">
        <v>4</v>
      </c>
      <c r="D55" s="19">
        <v>0</v>
      </c>
      <c r="E55" s="19">
        <v>125</v>
      </c>
      <c r="F55" s="19">
        <v>61</v>
      </c>
      <c r="G55" s="19">
        <v>190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4</v>
      </c>
      <c r="N55" s="19">
        <v>0</v>
      </c>
      <c r="O55" s="19">
        <v>125</v>
      </c>
      <c r="P55" s="19">
        <v>61</v>
      </c>
      <c r="Q55" s="19">
        <v>190</v>
      </c>
    </row>
    <row r="56" spans="2:17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22</v>
      </c>
      <c r="F56" s="19">
        <v>55</v>
      </c>
      <c r="G56" s="19">
        <v>77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22</v>
      </c>
      <c r="P56" s="19">
        <v>55</v>
      </c>
      <c r="Q56" s="19">
        <v>77</v>
      </c>
    </row>
    <row r="57" spans="2:17" ht="20.100000000000001" customHeight="1" thickBot="1" x14ac:dyDescent="0.25">
      <c r="B57" s="4" t="s">
        <v>244</v>
      </c>
      <c r="C57" s="19">
        <v>0</v>
      </c>
      <c r="D57" s="19">
        <v>4</v>
      </c>
      <c r="E57" s="19">
        <v>9</v>
      </c>
      <c r="F57" s="19">
        <v>19</v>
      </c>
      <c r="G57" s="19">
        <v>32</v>
      </c>
      <c r="H57" s="19">
        <v>0</v>
      </c>
      <c r="I57" s="19">
        <v>0</v>
      </c>
      <c r="J57" s="19">
        <v>0</v>
      </c>
      <c r="K57" s="19">
        <v>1</v>
      </c>
      <c r="L57" s="19">
        <v>1</v>
      </c>
      <c r="M57" s="19">
        <v>0</v>
      </c>
      <c r="N57" s="19">
        <v>4</v>
      </c>
      <c r="O57" s="19">
        <v>9</v>
      </c>
      <c r="P57" s="19">
        <v>20</v>
      </c>
      <c r="Q57" s="19">
        <v>33</v>
      </c>
    </row>
    <row r="58" spans="2:17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  <c r="F58" s="19">
        <v>89</v>
      </c>
      <c r="G58" s="19">
        <v>89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89</v>
      </c>
      <c r="Q58" s="19">
        <v>89</v>
      </c>
    </row>
    <row r="59" spans="2:17" ht="20.100000000000001" customHeight="1" thickBot="1" x14ac:dyDescent="0.25">
      <c r="B59" s="4" t="s">
        <v>246</v>
      </c>
      <c r="C59" s="19">
        <v>0</v>
      </c>
      <c r="D59" s="19">
        <v>1</v>
      </c>
      <c r="E59" s="19">
        <v>90</v>
      </c>
      <c r="F59" s="19">
        <v>86</v>
      </c>
      <c r="G59" s="19">
        <v>177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</v>
      </c>
      <c r="O59" s="19">
        <v>90</v>
      </c>
      <c r="P59" s="19">
        <v>86</v>
      </c>
      <c r="Q59" s="19">
        <v>177</v>
      </c>
    </row>
    <row r="60" spans="2:17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42</v>
      </c>
      <c r="F60" s="19">
        <v>28</v>
      </c>
      <c r="G60" s="19">
        <v>70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42</v>
      </c>
      <c r="P60" s="19">
        <v>28</v>
      </c>
      <c r="Q60" s="19">
        <v>70</v>
      </c>
    </row>
    <row r="61" spans="2:17" ht="20.100000000000001" customHeight="1" thickBot="1" x14ac:dyDescent="0.25">
      <c r="B61" s="7" t="s">
        <v>22</v>
      </c>
      <c r="C61" s="47">
        <f>SUM(C11:C60)</f>
        <v>96</v>
      </c>
      <c r="D61" s="47">
        <f t="shared" ref="D61:Q61" si="0">SUM(D11:D60)</f>
        <v>81</v>
      </c>
      <c r="E61" s="47">
        <f t="shared" si="0"/>
        <v>3771</v>
      </c>
      <c r="F61" s="47">
        <f t="shared" si="0"/>
        <v>3934</v>
      </c>
      <c r="G61" s="47">
        <f t="shared" si="0"/>
        <v>7882</v>
      </c>
      <c r="H61" s="47">
        <f t="shared" si="0"/>
        <v>0</v>
      </c>
      <c r="I61" s="47">
        <f t="shared" si="0"/>
        <v>6</v>
      </c>
      <c r="J61" s="47">
        <f t="shared" si="0"/>
        <v>0</v>
      </c>
      <c r="K61" s="47">
        <f t="shared" si="0"/>
        <v>29</v>
      </c>
      <c r="L61" s="47">
        <f t="shared" si="0"/>
        <v>35</v>
      </c>
      <c r="M61" s="47">
        <f t="shared" si="0"/>
        <v>96</v>
      </c>
      <c r="N61" s="47">
        <f t="shared" si="0"/>
        <v>87</v>
      </c>
      <c r="O61" s="47">
        <f t="shared" si="0"/>
        <v>3771</v>
      </c>
      <c r="P61" s="47">
        <f t="shared" si="0"/>
        <v>3963</v>
      </c>
      <c r="Q61" s="47">
        <f t="shared" si="0"/>
        <v>7917</v>
      </c>
    </row>
    <row r="63" spans="2:17" x14ac:dyDescent="0.2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2025-06-09T12:12:38Z</cp:lastPrinted>
  <dcterms:created xsi:type="dcterms:W3CDTF">2018-11-16T09:47:02Z</dcterms:created>
  <dcterms:modified xsi:type="dcterms:W3CDTF">2025-12-16T16:24:45Z</dcterms:modified>
</cp:coreProperties>
</file>